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rkstation\Desktop\"/>
    </mc:Choice>
  </mc:AlternateContent>
  <xr:revisionPtr revIDLastSave="0" documentId="13_ncr:1_{EF7B94DC-F743-4868-95E2-919B2808C5BF}" xr6:coauthVersionLast="47" xr6:coauthVersionMax="47" xr10:uidLastSave="{00000000-0000-0000-0000-000000000000}"/>
  <workbookProtection workbookAlgorithmName="SHA-512" workbookHashValue="ljkVuXiigO6SES5q4xdQVcEsWcxwOKpdLQO0HvDJZtMWxOGcCcQn6nkqslVCzOkZbCxmaaFHDqYOnIYeMkthlQ==" workbookSaltValue="tmLYnj+VSdrnXfUwJZrOyA==" workbookSpinCount="100000" lockStructure="1"/>
  <bookViews>
    <workbookView xWindow="-26460" yWindow="-4800" windowWidth="23445" windowHeight="16365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Languages!$A$1:$E$165</definedName>
    <definedName name="Classic_Line">'[1]Order form'!#REF!</definedName>
    <definedName name="_xlnm.Print_Area" localSheetId="0">'Order form'!$A$1:$AK$72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5" i="1" l="1"/>
  <c r="AM37" i="1"/>
  <c r="AM27" i="1"/>
  <c r="AM26" i="1"/>
  <c r="AM23" i="1"/>
  <c r="AA39" i="1" l="1"/>
  <c r="A70" i="11"/>
  <c r="A60" i="11"/>
  <c r="A67" i="11"/>
  <c r="A86" i="11"/>
  <c r="A65" i="11"/>
  <c r="A122" i="11"/>
  <c r="A43" i="11"/>
  <c r="A121" i="11"/>
  <c r="A68" i="11"/>
  <c r="A69" i="11"/>
  <c r="A118" i="11"/>
  <c r="AM25" i="1" l="1"/>
  <c r="A100" i="11"/>
  <c r="A101" i="11"/>
  <c r="A61" i="11"/>
  <c r="A76" i="11"/>
  <c r="A99" i="11"/>
  <c r="A66" i="11"/>
  <c r="M26" i="1" l="1"/>
  <c r="A39" i="11"/>
  <c r="A62" i="11"/>
  <c r="A40" i="11"/>
  <c r="A58" i="11"/>
  <c r="A64" i="11"/>
  <c r="A63" i="11"/>
  <c r="AA23" i="1" l="1"/>
  <c r="A152" i="11"/>
  <c r="A117" i="11"/>
  <c r="A146" i="11"/>
  <c r="A156" i="11"/>
  <c r="A157" i="11"/>
  <c r="A147" i="11"/>
  <c r="A123" i="11"/>
  <c r="A155" i="11"/>
  <c r="A141" i="11"/>
  <c r="A133" i="11"/>
  <c r="A151" i="11"/>
  <c r="A135" i="11"/>
  <c r="A148" i="11"/>
  <c r="A158" i="11"/>
  <c r="A144" i="11"/>
  <c r="A142" i="11"/>
  <c r="A145" i="11"/>
  <c r="A154" i="11"/>
  <c r="A128" i="11"/>
  <c r="A129" i="11"/>
  <c r="A149" i="11"/>
  <c r="A143" i="11"/>
  <c r="A153" i="11"/>
  <c r="A134" i="11"/>
  <c r="A150" i="11"/>
  <c r="A140" i="11"/>
  <c r="A159" i="11"/>
  <c r="A131" i="11"/>
  <c r="A160" i="11"/>
  <c r="A124" i="11"/>
  <c r="A136" i="11"/>
  <c r="A132" i="11"/>
  <c r="C81" i="11" l="1"/>
  <c r="AA28" i="1" l="1"/>
  <c r="A33" i="11"/>
  <c r="A57" i="11"/>
  <c r="A36" i="11"/>
  <c r="A50" i="11"/>
  <c r="A31" i="11"/>
  <c r="A45" i="11"/>
  <c r="A32" i="11"/>
  <c r="A51" i="11"/>
  <c r="A54" i="11"/>
  <c r="A59" i="11"/>
  <c r="A35" i="11"/>
  <c r="A48" i="11"/>
  <c r="A56" i="11"/>
  <c r="A53" i="11"/>
  <c r="A52" i="11"/>
  <c r="A49" i="11"/>
  <c r="A47" i="11"/>
  <c r="A46" i="11"/>
  <c r="A55" i="11"/>
  <c r="A34" i="11"/>
  <c r="AE2" i="1" l="1"/>
  <c r="A138" i="11"/>
  <c r="A19" i="11"/>
  <c r="A139" i="11"/>
  <c r="A10" i="11"/>
  <c r="A20" i="11"/>
  <c r="A4" i="11"/>
  <c r="A5" i="11"/>
  <c r="A155" i="10" l="1"/>
  <c r="A153" i="10"/>
  <c r="A151" i="10"/>
  <c r="A149" i="10"/>
  <c r="A147" i="10"/>
  <c r="A113" i="11"/>
  <c r="A94" i="11"/>
  <c r="A13" i="11"/>
  <c r="A93" i="11"/>
  <c r="A82" i="11"/>
  <c r="A108" i="11"/>
  <c r="A98" i="11"/>
  <c r="A23" i="11"/>
  <c r="A105" i="11"/>
  <c r="A103" i="11"/>
  <c r="A14" i="11"/>
  <c r="A109" i="11"/>
  <c r="A126" i="11"/>
  <c r="A15" i="11"/>
  <c r="A164" i="11"/>
  <c r="A89" i="11"/>
  <c r="A72" i="11"/>
  <c r="A21" i="11"/>
  <c r="A30" i="11"/>
  <c r="A120" i="11"/>
  <c r="A12" i="11"/>
  <c r="A116" i="11"/>
  <c r="A84" i="11"/>
  <c r="A110" i="11"/>
  <c r="A8" i="11"/>
  <c r="A75" i="11"/>
  <c r="A87" i="11"/>
  <c r="A96" i="11"/>
  <c r="A92" i="11"/>
  <c r="A97" i="11"/>
  <c r="A9" i="11"/>
  <c r="A163" i="11"/>
  <c r="A104" i="11"/>
  <c r="A78" i="11"/>
  <c r="A95" i="11"/>
  <c r="A17" i="11"/>
  <c r="A71" i="11"/>
  <c r="A90" i="11"/>
  <c r="A3" i="11"/>
  <c r="A85" i="11"/>
  <c r="A114" i="11"/>
  <c r="A119" i="11"/>
  <c r="A127" i="11"/>
  <c r="A112" i="11"/>
  <c r="A106" i="11"/>
  <c r="A16" i="11"/>
  <c r="A102" i="11"/>
  <c r="A42" i="11"/>
  <c r="A29" i="11"/>
  <c r="A74" i="11"/>
  <c r="A115" i="11"/>
  <c r="A162" i="11"/>
  <c r="A7" i="11"/>
  <c r="A83" i="11"/>
  <c r="A73" i="11"/>
  <c r="A77" i="11"/>
  <c r="A18" i="11"/>
  <c r="A165" i="11"/>
  <c r="A2" i="11"/>
  <c r="A80" i="11"/>
  <c r="A22" i="11"/>
  <c r="A11" i="11"/>
  <c r="A6" i="11"/>
  <c r="A107" i="11"/>
  <c r="A111" i="11"/>
  <c r="A91" i="11"/>
</calcChain>
</file>

<file path=xl/sharedStrings.xml><?xml version="1.0" encoding="utf-8"?>
<sst xmlns="http://schemas.openxmlformats.org/spreadsheetml/2006/main" count="1638" uniqueCount="718">
  <si>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</si>
  <si>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</si>
  <si>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</si>
  <si>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</si>
  <si>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</si>
  <si>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</si>
  <si>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</si>
  <si>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</si>
  <si>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</si>
  <si>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</si>
  <si>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</si>
  <si>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</si>
  <si>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</si>
  <si>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</si>
  <si>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</si>
  <si>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</si>
  <si>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</si>
  <si>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</si>
  <si>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</si>
  <si>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</si>
  <si>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</si>
  <si>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</si>
  <si>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</si>
  <si>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</si>
  <si>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</si>
  <si>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</si>
  <si>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</si>
  <si>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</si>
  <si>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</si>
  <si>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</si>
  <si>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</si>
  <si>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</si>
  <si>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</si>
  <si>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</si>
  <si>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</si>
  <si>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</si>
  <si>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</si>
  <si>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</si>
  <si>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</si>
  <si>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</si>
  <si>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</si>
  <si>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</si>
  <si>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</si>
  <si>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</si>
  <si>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</si>
  <si>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</si>
  <si>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</si>
  <si>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</si>
  <si>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</si>
  <si>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</si>
  <si>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</si>
  <si>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</si>
  <si>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</si>
  <si>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</si>
  <si>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</si>
  <si>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</si>
  <si>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</si>
  <si>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</si>
  <si>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</si>
  <si>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</si>
  <si>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</si>
  <si>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</si>
  <si>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</si>
  <si>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</si>
  <si>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</si>
  <si>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</si>
  <si>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</si>
  <si>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</si>
  <si>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</si>
  <si>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</si>
  <si>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</si>
  <si>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</si>
  <si>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</si>
  <si>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</si>
  <si>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</si>
  <si>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</si>
  <si>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</si>
  <si>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</si>
  <si>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</si>
  <si>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</si>
  <si>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</si>
  <si>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</si>
  <si>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</si>
  <si>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</si>
  <si>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</si>
  <si>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</si>
  <si>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</si>
  <si>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</si>
  <si>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</si>
  <si>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</si>
  <si>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</si>
  <si>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</si>
  <si>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</si>
  <si>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</si>
  <si>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</si>
  <si>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</si>
  <si>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</si>
  <si>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</si>
  <si>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</si>
  <si>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</si>
  <si>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</si>
  <si>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</si>
  <si>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</si>
  <si>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</si>
  <si>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</si>
  <si>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</si>
  <si>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</si>
  <si>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</si>
  <si>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</si>
  <si>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</si>
  <si>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</si>
  <si>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</si>
  <si>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</si>
  <si>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</si>
  <si>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</si>
  <si>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</si>
  <si>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</si>
  <si>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</si>
  <si>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</si>
  <si>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</si>
  <si>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</si>
  <si>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</si>
  <si>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</si>
  <si>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</si>
  <si>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</si>
  <si>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</si>
  <si>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</si>
  <si>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</si>
  <si>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</si>
  <si>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</si>
  <si>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</si>
  <si>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</si>
  <si>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</si>
  <si>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</si>
  <si>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</si>
  <si>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</si>
  <si>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</si>
  <si>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</si>
  <si>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</si>
  <si>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</si>
  <si>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</si>
  <si>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</si>
  <si>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</si>
  <si>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</si>
  <si>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</si>
  <si>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</si>
  <si>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</si>
  <si>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</si>
  <si>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</si>
  <si>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</si>
  <si>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</si>
  <si>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</si>
  <si>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</si>
  <si>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</si>
  <si>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</si>
  <si>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</si>
  <si>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</si>
  <si>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</si>
  <si>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</si>
  <si>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</si>
  <si>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</si>
  <si>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</si>
  <si>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</si>
  <si>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</si>
  <si>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</si>
  <si>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</si>
  <si>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</si>
  <si>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</si>
  <si>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</si>
  <si>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</si>
  <si>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</si>
  <si>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</si>
  <si>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</si>
  <si>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</si>
  <si>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</si>
  <si>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</si>
  <si>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</si>
  <si>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</si>
  <si>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</si>
  <si>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</si>
  <si>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</si>
  <si>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</si>
  <si>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</si>
  <si>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</si>
  <si>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</si>
  <si>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</si>
  <si>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</si>
  <si>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</si>
  <si>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</si>
  <si>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</si>
  <si>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</si>
  <si>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</si>
  <si>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</si>
  <si>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</si>
  <si>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</si>
  <si>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</si>
  <si>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</si>
  <si>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</si>
  <si>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</si>
  <si>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</si>
  <si>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</si>
  <si>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</si>
  <si>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</si>
  <si>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</si>
  <si>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</si>
  <si>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</si>
  <si>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</si>
  <si>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</si>
  <si>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</si>
  <si>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</si>
  <si>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</si>
  <si>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</si>
  <si>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</si>
  <si>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</si>
  <si>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</si>
  <si>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</si>
  <si>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</si>
  <si>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</si>
  <si>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</si>
  <si>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</si>
  <si>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</si>
  <si>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</si>
  <si>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</si>
  <si>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</si>
  <si>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</si>
  <si>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</si>
  <si>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</si>
  <si>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</si>
  <si>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</si>
  <si>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</si>
  <si>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</si>
  <si>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</si>
  <si>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</si>
  <si>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</si>
  <si>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</si>
  <si>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</si>
  <si>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</si>
  <si>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</si>
  <si>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</si>
  <si>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</si>
  <si>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</si>
  <si>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</si>
  <si>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</si>
  <si>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</si>
  <si>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</si>
  <si>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</si>
  <si>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</si>
  <si>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</si>
  <si>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</si>
  <si>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</si>
  <si>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</si>
  <si>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</si>
  <si>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</si>
  <si>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</si>
  <si>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</si>
  <si>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</si>
  <si>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</si>
  <si>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</si>
  <si>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</si>
  <si>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</si>
  <si>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</si>
  <si>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</si>
  <si>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</si>
  <si>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</si>
  <si>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</si>
  <si>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</si>
  <si>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</si>
  <si>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</si>
  <si>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</si>
  <si>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</si>
  <si>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</si>
  <si>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</si>
  <si>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</si>
  <si>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</si>
  <si>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</si>
  <si>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</si>
  <si>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</si>
  <si>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</si>
  <si>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</si>
  <si>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</si>
  <si>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</si>
  <si>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</si>
  <si>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</si>
  <si>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</si>
  <si>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</si>
  <si>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</si>
  <si>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</si>
  <si>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</si>
  <si>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</si>
  <si>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</si>
  <si>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</si>
  <si>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</si>
  <si>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</si>
  <si>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</si>
  <si>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</si>
  <si>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</si>
  <si>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</si>
  <si>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</si>
  <si>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</si>
  <si>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</si>
  <si>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</si>
  <si>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</si>
  <si>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</si>
  <si>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</si>
  <si>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</si>
  <si>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</si>
  <si>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</si>
  <si>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</si>
  <si>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</si>
  <si>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</si>
  <si>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</si>
  <si>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</si>
  <si>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</si>
  <si>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</si>
  <si>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</si>
  <si>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</si>
  <si>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</si>
  <si>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</si>
  <si>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</si>
  <si>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</si>
  <si>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</si>
  <si>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</si>
  <si>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</si>
  <si>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</si>
  <si>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</si>
  <si>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</si>
  <si>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</si>
  <si>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</si>
  <si>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</si>
  <si>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</si>
  <si>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</si>
  <si>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</si>
  <si>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</si>
  <si>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</si>
  <si>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</si>
  <si>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</si>
  <si>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</si>
  <si>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</si>
  <si>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</si>
  <si>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</si>
  <si>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</si>
  <si>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</si>
  <si>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</si>
  <si>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</si>
  <si>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</si>
  <si>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</si>
  <si>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</si>
  <si>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</si>
  <si>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</si>
  <si>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</si>
  <si>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</si>
  <si>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</si>
  <si>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</si>
  <si>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</si>
  <si>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</si>
  <si>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</si>
  <si>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</si>
  <si>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</si>
  <si>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</si>
  <si>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</si>
  <si>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</si>
  <si>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</si>
  <si>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</si>
  <si>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</si>
  <si>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</si>
  <si>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</si>
  <si>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</si>
  <si>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</si>
  <si>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</si>
  <si>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</si>
  <si>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</si>
  <si>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</si>
  <si>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</si>
  <si>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</si>
  <si>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</si>
  <si>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</si>
  <si>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</si>
  <si>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</si>
  <si>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</si>
  <si>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</si>
  <si>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</si>
  <si>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</si>
  <si>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</si>
  <si>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</si>
  <si>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</si>
  <si>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</si>
  <si>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</si>
  <si>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</si>
  <si>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</si>
  <si>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</si>
  <si>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</si>
  <si>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</si>
  <si>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</si>
  <si>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</si>
  <si>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</si>
  <si>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</si>
  <si>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</si>
  <si>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</si>
  <si>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</si>
  <si>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</si>
  <si>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</si>
  <si>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</si>
  <si>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</si>
  <si>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</si>
  <si>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</si>
  <si>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</si>
  <si>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</si>
  <si>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</si>
  <si>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</si>
  <si>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</si>
  <si>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</si>
  <si>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</si>
  <si>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</si>
  <si>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</si>
  <si>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</si>
  <si>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</si>
  <si>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</si>
  <si>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</si>
  <si>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</si>
  <si>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</si>
  <si>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</si>
  <si>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</si>
  <si>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</si>
  <si>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</si>
  <si>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</si>
  <si>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</si>
  <si>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</si>
  <si>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</si>
  <si>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</si>
  <si>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</si>
  <si>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</si>
  <si>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</si>
  <si>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</si>
  <si>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</si>
  <si>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</si>
  <si>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</si>
  <si>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</si>
  <si>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</si>
  <si>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</si>
  <si>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</si>
  <si>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</si>
  <si>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</si>
  <si>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</si>
  <si>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</si>
  <si>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</si>
  <si>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</si>
  <si>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</si>
  <si>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</si>
  <si>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</si>
  <si>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</si>
  <si>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</si>
  <si>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</si>
  <si>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</si>
  <si>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</si>
  <si>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</si>
  <si>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</si>
  <si>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</si>
  <si>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</si>
  <si>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</si>
  <si>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</si>
  <si>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</si>
  <si>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</si>
  <si>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</si>
  <si>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</si>
  <si>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</si>
  <si>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</si>
  <si>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</si>
  <si>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</si>
  <si>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</si>
  <si>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</si>
  <si>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</si>
  <si>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</si>
  <si>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</si>
  <si>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</si>
  <si>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</si>
  <si>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</si>
  <si>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</si>
  <si>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</si>
  <si>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</si>
  <si>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</si>
  <si>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</si>
  <si>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</si>
  <si>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</si>
  <si>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</si>
  <si>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</si>
  <si>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</si>
  <si>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</si>
  <si>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</si>
  <si>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</si>
  <si>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</si>
  <si>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</si>
  <si>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</si>
  <si>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</si>
  <si>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</si>
  <si>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</si>
  <si>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</si>
  <si>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</si>
  <si>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</si>
  <si>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</si>
  <si>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</si>
  <si>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</si>
  <si>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</si>
  <si>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</si>
  <si>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</si>
  <si>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</si>
  <si>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</si>
  <si>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</si>
  <si>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</si>
  <si>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</si>
  <si>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</si>
  <si>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</si>
  <si>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</si>
  <si>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</si>
  <si>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</si>
  <si>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</si>
  <si>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</si>
  <si>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</si>
  <si>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</si>
  <si>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</si>
  <si>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</si>
  <si>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</si>
  <si>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</si>
  <si>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</si>
  <si>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</si>
  <si>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</si>
  <si>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</si>
  <si>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</si>
  <si>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</si>
  <si>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</si>
  <si>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</si>
  <si>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</si>
  <si>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</si>
  <si>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</si>
  <si>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</si>
  <si>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</si>
  <si>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</si>
  <si>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</si>
  <si>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</si>
  <si>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</si>
  <si>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</si>
  <si>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</si>
  <si>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</si>
  <si>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</si>
  <si>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</si>
  <si>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</si>
  <si>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</si>
  <si>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Pillar for control panel</t>
  </si>
  <si>
    <t>Contact bar</t>
  </si>
  <si>
    <t>750 mm access ramp</t>
  </si>
  <si>
    <t>Special size access ramp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</si>
  <si>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</si>
  <si>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</si>
  <si>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</si>
  <si>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</si>
  <si>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</si>
  <si>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</si>
  <si>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750mm Auffahrrampe</t>
  </si>
  <si>
    <t>Speziallänge für Auffahrrampe</t>
  </si>
  <si>
    <t>Longitud especial para la rampa de acceso</t>
  </si>
  <si>
    <t>Longeur speciale pour la rampe d'acces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</si>
  <si>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</si>
  <si>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</si>
  <si>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</si>
  <si>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</si>
  <si>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</si>
  <si>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</si>
  <si>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</si>
  <si>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</si>
  <si>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</si>
  <si>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</si>
  <si>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</si>
  <si>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</si>
  <si>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</si>
  <si>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Q3 - Caisse en bois pour le transport maritime</t>
  </si>
  <si>
    <t>Q3 - Caisse en bois pour le transport aérien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</si>
  <si>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</si>
  <si>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</si>
  <si>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</si>
  <si>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</si>
  <si>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</si>
  <si>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</si>
  <si>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</si>
  <si>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</si>
  <si>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</si>
  <si>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</si>
  <si>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</si>
  <si>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</si>
  <si>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</si>
  <si>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</si>
  <si>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</si>
  <si>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</si>
  <si>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</si>
  <si>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</si>
  <si>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</si>
  <si>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</si>
  <si>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</si>
  <si>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</si>
  <si>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</si>
  <si>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</si>
  <si>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</si>
  <si>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</si>
  <si>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</si>
  <si>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Droit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</si>
  <si>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</si>
  <si>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</si>
  <si>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</si>
  <si>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</si>
  <si>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</si>
  <si>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</si>
  <si>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</si>
  <si>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</si>
  <si>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=IF(Q36="Yes","Not possible for side entry on lower level", "")</t>
  </si>
  <si>
    <t>=IF(Q36="Ja","Nicht möglich für seitliche Auffahrt an unterer Haltestellel", "")</t>
  </si>
  <si>
    <t>=IF(Q36="Qui","Pas possible pour l'entrée latérale sur le palier inférieur", "")</t>
  </si>
  <si>
    <t>=IF(Q36="Sí","No es posible para la entrada lateral en el nivel inferior", "")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</si>
  <si>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</si>
  <si>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</si>
  <si>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</si>
  <si>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</si>
  <si>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</si>
  <si>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</si>
  <si>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</si>
  <si>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</si>
  <si>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</si>
  <si>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</si>
  <si>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Verdrahtete Außensteuerungen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</si>
  <si>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</si>
  <si>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</si>
  <si>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</si>
  <si>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</si>
  <si>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</si>
  <si>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</si>
  <si>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</si>
  <si>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</si>
  <si>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</si>
  <si>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</si>
  <si>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</si>
  <si>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</si>
  <si>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</si>
  <si>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</si>
  <si>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</si>
  <si>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</si>
  <si>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</si>
  <si>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</si>
  <si>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</si>
  <si>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</si>
  <si>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</si>
  <si>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</si>
  <si>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</si>
  <si>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</si>
  <si>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</si>
  <si>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</si>
  <si>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</si>
  <si>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Lehner 01</t>
  </si>
  <si>
    <t>Gate opening on upper landing</t>
  </si>
  <si>
    <t>Gate opening on lower landing</t>
  </si>
  <si>
    <t>Automatic gate openers</t>
  </si>
  <si>
    <t>Automatische Türöffner</t>
  </si>
  <si>
    <t xml:space="preserve">Portes automatiques  </t>
  </si>
  <si>
    <t xml:space="preserve">Porteros automáticos </t>
  </si>
  <si>
    <t>Left opening</t>
  </si>
  <si>
    <t>Right opening</t>
  </si>
  <si>
    <t>A gauche</t>
  </si>
  <si>
    <t>Type of platform lift</t>
  </si>
  <si>
    <t>Metal sheet covering backside of drive tower</t>
  </si>
  <si>
    <t>Specifications</t>
  </si>
  <si>
    <t>GSM Module for emergency call</t>
  </si>
  <si>
    <t>LIFTBOY 5</t>
  </si>
  <si>
    <t>Spezielle Plattformgröße 1100x1400mm</t>
  </si>
  <si>
    <t>Türöffnung an oberer Haltestelle</t>
  </si>
  <si>
    <t>Auffahrrampe oder Türöffnung an unterer Haltestelle</t>
  </si>
  <si>
    <t>Access ramp or gate opening on lower landing</t>
  </si>
  <si>
    <t>Automatic access ramp</t>
  </si>
  <si>
    <t>Automatische Auffahrrampe</t>
  </si>
  <si>
    <t>Rampe automatique</t>
  </si>
  <si>
    <t>Rampa automatica</t>
  </si>
  <si>
    <t>Fixed access ramp on lower landing floor</t>
  </si>
  <si>
    <t>Rampa de acceso fija en el piso inferior del rellano</t>
  </si>
  <si>
    <t>Rampe d'accès fixe au niveau du palier inférieur</t>
  </si>
  <si>
    <t>Fixe Auffahrrampe am Boden montiert</t>
  </si>
  <si>
    <t>=IF(Q44&lt;&gt;"Automatic access ramp","Please select fixed access ramp if needed", "")</t>
  </si>
  <si>
    <t>Hauteur de levage exacte</t>
  </si>
  <si>
    <t>Altura de elevación exacta</t>
  </si>
  <si>
    <t>Exakte Hubhöhe</t>
  </si>
  <si>
    <t>Exact lifting height</t>
  </si>
  <si>
    <t>La altura máxima de elevación sin foso es de 1300 mm</t>
  </si>
  <si>
    <t>La hauteur maximale de levage sans fosse est de 1300 mm</t>
  </si>
  <si>
    <t>The maximum lifting height without a pit is 1300 mm</t>
  </si>
  <si>
    <t>Die maximale Hubhöhe ohne Grubenmontage ist 1300 mm</t>
  </si>
  <si>
    <t>Q1 - wooden box (standard)</t>
  </si>
  <si>
    <t>Q1 - Holzkiste (Standard)</t>
  </si>
  <si>
    <t>Q1 - Boîte en bois (standard)</t>
  </si>
  <si>
    <t>Q1 - Caja de madera (estandard)</t>
  </si>
  <si>
    <t>Platform gate with left opening</t>
  </si>
  <si>
    <t>Platform gate with right opening</t>
  </si>
  <si>
    <t>Plattformtür links</t>
  </si>
  <si>
    <t>Plattformtür rechts</t>
  </si>
  <si>
    <t>Portillon a gauche</t>
  </si>
  <si>
    <t>Portillon droit</t>
  </si>
  <si>
    <t>Puerta izquierda</t>
  </si>
  <si>
    <t>Puerta derecha</t>
  </si>
  <si>
    <t>=IF(Q44&lt;&gt;"Automatische Auffahrrampe","Bitte 'Fixe Auffahrrampe auswählen' falls nötig", "")</t>
  </si>
  <si>
    <t>=IF(Q44&lt;&gt;"Rampe automatique","Veuillez sélectionner 'rampe d'accès fixe' si nécessaire", "")</t>
  </si>
  <si>
    <t xml:space="preserve"> </t>
  </si>
  <si>
    <t>Plattformlift mit Glaschacht</t>
  </si>
  <si>
    <t>Plataforma abierta</t>
  </si>
  <si>
    <t>Plateforme élévatrice ouverte</t>
  </si>
  <si>
    <t>Plataforma con hueco de cristal</t>
  </si>
  <si>
    <t>Plateforme élévatrice avec gaine en verre</t>
  </si>
  <si>
    <t>Open platformlift</t>
  </si>
  <si>
    <t>Platformlift with enclosed glass shaft</t>
  </si>
  <si>
    <t>Special platform size of 1100x1400 mm</t>
  </si>
  <si>
    <t>Plate-forme spéciale de 1100x1400 mm</t>
  </si>
  <si>
    <t>Rampe d'acces de 750 mm</t>
  </si>
  <si>
    <t>Plataforma especial de 1100x1400 mm</t>
  </si>
  <si>
    <t>Rampa de acceso de 750 mm</t>
  </si>
  <si>
    <t>=IF(Q44&lt;&gt;"Rampa automatica","Seleccione la 'rampa de acceso fija' si es necesario", "")</t>
  </si>
  <si>
    <t>Offener Plattformlift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</si>
</sst>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24" fillId="0" borderId="0"/>
  </cellStyleXfs>
  <cellXfs count="184">
    <xf numFmtId="0" fontId="0" fillId="0" borderId="0" xfId="0"/>
    <xf numFmtId="0" fontId="24" fillId="0" borderId="0" xfId="2"/>
    <xf numFmtId="49" fontId="24" fillId="0" borderId="0" xfId="2" applyNumberFormat="1"/>
    <xf numFmtId="0" fontId="0" fillId="0" borderId="0" xfId="2" applyFont="1"/>
    <xf numFmtId="49" fontId="26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7" fillId="6" borderId="0" xfId="0" applyFont="1" applyFill="1" applyAlignment="1" applyProtection="1">
      <alignment vertical="center"/>
      <protection hidden="1"/>
    </xf>
    <xf numFmtId="0" fontId="28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27" fillId="2" borderId="3" xfId="0" applyFont="1" applyFill="1" applyBorder="1" applyAlignment="1" applyProtection="1">
      <alignment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27" fillId="2" borderId="5" xfId="0" applyFont="1" applyFill="1" applyBorder="1" applyAlignment="1" applyProtection="1">
      <alignment vertical="center"/>
      <protection hidden="1"/>
    </xf>
    <xf numFmtId="0" fontId="28" fillId="2" borderId="0" xfId="0" applyFont="1" applyFill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 wrapText="1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5" xfId="0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8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top" wrapText="1"/>
    </xf>
    <xf numFmtId="0" fontId="28" fillId="2" borderId="13" xfId="0" applyFont="1" applyFill="1" applyBorder="1" applyAlignment="1">
      <alignment vertical="center"/>
    </xf>
    <xf numFmtId="0" fontId="27" fillId="2" borderId="6" xfId="0" applyFont="1" applyFill="1" applyBorder="1" applyAlignment="1" applyProtection="1">
      <alignment vertical="center"/>
      <protection hidden="1"/>
    </xf>
    <xf numFmtId="0" fontId="35" fillId="2" borderId="0" xfId="0" applyFont="1" applyFill="1" applyAlignment="1">
      <alignment vertical="center"/>
    </xf>
    <xf numFmtId="0" fontId="0" fillId="4" borderId="0" xfId="0" applyFill="1"/>
    <xf numFmtId="49" fontId="23" fillId="0" borderId="0" xfId="2" applyNumberFormat="1" applyFont="1"/>
    <xf numFmtId="49" fontId="22" fillId="0" borderId="0" xfId="2" applyNumberFormat="1" applyFont="1"/>
    <xf numFmtId="0" fontId="21" fillId="0" borderId="0" xfId="2" applyFont="1"/>
    <xf numFmtId="49" fontId="21" fillId="0" borderId="0" xfId="2" applyNumberFormat="1" applyFont="1"/>
    <xf numFmtId="0" fontId="27" fillId="7" borderId="0" xfId="0" applyFont="1" applyFill="1" applyAlignment="1" applyProtection="1">
      <alignment vertical="center"/>
      <protection hidden="1"/>
    </xf>
    <xf numFmtId="0" fontId="28" fillId="7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29" fillId="7" borderId="0" xfId="0" applyFont="1" applyFill="1" applyAlignment="1">
      <alignment vertical="center" wrapText="1"/>
    </xf>
    <xf numFmtId="0" fontId="28" fillId="7" borderId="0" xfId="0" applyFont="1" applyFill="1" applyAlignment="1">
      <alignment vertical="center" wrapText="1"/>
    </xf>
    <xf numFmtId="0" fontId="32" fillId="7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3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49" fontId="20" fillId="0" borderId="0" xfId="2" applyNumberFormat="1" applyFont="1"/>
    <xf numFmtId="49" fontId="19" fillId="0" borderId="0" xfId="2" applyNumberFormat="1" applyFont="1"/>
    <xf numFmtId="49" fontId="18" fillId="0" borderId="0" xfId="2" applyNumberFormat="1" applyFont="1"/>
    <xf numFmtId="49" fontId="17" fillId="0" borderId="0" xfId="2" applyNumberFormat="1" applyFont="1"/>
    <xf numFmtId="49" fontId="16" fillId="0" borderId="0" xfId="2" applyNumberFormat="1" applyFont="1"/>
    <xf numFmtId="0" fontId="37" fillId="7" borderId="0" xfId="0" applyFont="1" applyFill="1" applyAlignment="1">
      <alignment horizontal="left" vertical="center"/>
    </xf>
    <xf numFmtId="49" fontId="15" fillId="0" borderId="0" xfId="2" applyNumberFormat="1" applyFont="1"/>
    <xf numFmtId="49" fontId="15" fillId="0" borderId="0" xfId="2" applyNumberFormat="1" applyFont="1" applyFill="1"/>
    <xf numFmtId="49" fontId="24" fillId="0" borderId="0" xfId="2" applyNumberFormat="1" applyFill="1"/>
    <xf numFmtId="49" fontId="14" fillId="0" borderId="0" xfId="2" applyNumberFormat="1" applyFont="1"/>
    <xf numFmtId="49" fontId="13" fillId="0" borderId="0" xfId="2" applyNumberFormat="1" applyFont="1"/>
    <xf numFmtId="1" fontId="13" fillId="0" borderId="0" xfId="2" applyNumberFormat="1" applyFont="1"/>
    <xf numFmtId="49" fontId="12" fillId="0" borderId="0" xfId="2" applyNumberFormat="1" applyFont="1"/>
    <xf numFmtId="0" fontId="27" fillId="5" borderId="5" xfId="0" applyFont="1" applyFill="1" applyBorder="1" applyAlignment="1" applyProtection="1">
      <alignment vertical="center"/>
      <protection hidden="1"/>
    </xf>
    <xf numFmtId="0" fontId="28" fillId="5" borderId="0" xfId="0" applyFont="1" applyFill="1" applyAlignment="1">
      <alignment vertical="center"/>
    </xf>
    <xf numFmtId="0" fontId="28" fillId="5" borderId="8" xfId="0" applyFont="1" applyFill="1" applyBorder="1" applyAlignment="1">
      <alignment vertical="center"/>
    </xf>
    <xf numFmtId="0" fontId="3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0" fontId="28" fillId="5" borderId="5" xfId="0" applyFont="1" applyFill="1" applyBorder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28" fillId="5" borderId="6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0" fontId="28" fillId="5" borderId="7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32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2" xfId="0" applyFont="1" applyFill="1" applyBorder="1" applyAlignment="1" applyProtection="1">
      <alignment vertical="center"/>
      <protection locked="0"/>
    </xf>
    <xf numFmtId="0" fontId="33" fillId="5" borderId="8" xfId="0" applyFont="1" applyFill="1" applyBorder="1" applyAlignment="1">
      <alignment vertical="center"/>
    </xf>
    <xf numFmtId="0" fontId="39" fillId="5" borderId="0" xfId="0" applyFont="1" applyFill="1" applyAlignment="1">
      <alignment vertical="center"/>
    </xf>
    <xf numFmtId="49" fontId="11" fillId="0" borderId="0" xfId="2" applyNumberFormat="1" applyFont="1" applyFill="1"/>
    <xf numFmtId="0" fontId="10" fillId="0" borderId="0" xfId="2" applyFont="1"/>
    <xf numFmtId="49" fontId="10" fillId="0" borderId="0" xfId="2" applyNumberFormat="1" applyFont="1" applyFill="1"/>
    <xf numFmtId="49" fontId="10" fillId="0" borderId="0" xfId="2" applyNumberFormat="1" applyFont="1"/>
    <xf numFmtId="0" fontId="9" fillId="0" borderId="0" xfId="2" applyFont="1"/>
    <xf numFmtId="49" fontId="8" fillId="0" borderId="0" xfId="2" applyNumberFormat="1" applyFont="1"/>
    <xf numFmtId="0" fontId="40" fillId="7" borderId="0" xfId="0" applyFont="1" applyFill="1" applyAlignment="1">
      <alignment vertical="center"/>
    </xf>
    <xf numFmtId="49" fontId="7" fillId="0" borderId="0" xfId="2" applyNumberFormat="1" applyFont="1"/>
    <xf numFmtId="49" fontId="6" fillId="0" borderId="0" xfId="2" applyNumberFormat="1" applyFont="1"/>
    <xf numFmtId="49" fontId="6" fillId="0" borderId="0" xfId="2" applyNumberFormat="1" applyFont="1" applyFill="1"/>
    <xf numFmtId="0" fontId="5" fillId="0" borderId="0" xfId="2" applyFont="1"/>
    <xf numFmtId="49" fontId="5" fillId="0" borderId="0" xfId="2" applyNumberFormat="1" applyFont="1"/>
    <xf numFmtId="49" fontId="4" fillId="0" borderId="0" xfId="2" applyNumberFormat="1" applyFont="1"/>
    <xf numFmtId="0" fontId="4" fillId="0" borderId="0" xfId="2" applyFont="1"/>
    <xf numFmtId="49" fontId="3" fillId="0" borderId="0" xfId="2" applyNumberFormat="1" applyFont="1"/>
    <xf numFmtId="49" fontId="3" fillId="0" borderId="0" xfId="2" applyNumberFormat="1" applyFont="1" applyFill="1"/>
    <xf numFmtId="0" fontId="41" fillId="7" borderId="0" xfId="0" applyFont="1" applyFill="1" applyAlignment="1">
      <alignment horizontal="left" vertical="center" wrapText="1"/>
    </xf>
    <xf numFmtId="0" fontId="41" fillId="7" borderId="0" xfId="0" applyFont="1" applyFill="1" applyAlignment="1">
      <alignment vertical="center"/>
    </xf>
    <xf numFmtId="0" fontId="35" fillId="7" borderId="0" xfId="0" applyFont="1" applyFill="1" applyAlignment="1">
      <alignment vertical="center"/>
    </xf>
    <xf numFmtId="49" fontId="2" fillId="0" borderId="0" xfId="2" applyNumberFormat="1" applyFont="1"/>
    <xf numFmtId="49" fontId="1" fillId="0" borderId="0" xfId="2" applyNumberFormat="1" applyFont="1"/>
    <xf numFmtId="1" fontId="28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8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5" xfId="0" applyFont="1" applyFill="1" applyBorder="1" applyAlignment="1" applyProtection="1">
      <alignment horizontal="center" vertical="center"/>
      <protection locked="0"/>
    </xf>
    <xf numFmtId="0" fontId="29" fillId="5" borderId="20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1" fontId="29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9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9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5" xfId="0" applyFont="1" applyFill="1" applyBorder="1" applyAlignment="1" applyProtection="1">
      <alignment horizontal="center" vertical="center"/>
    </xf>
    <xf numFmtId="0" fontId="29" fillId="5" borderId="20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20" xfId="0" applyFont="1" applyFill="1" applyBorder="1" applyAlignment="1" applyProtection="1">
      <alignment horizontal="right" vertical="center"/>
    </xf>
    <xf numFmtId="1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 applyProtection="1">
      <alignment horizontal="left" vertical="center" wrapText="1"/>
      <protection locked="0"/>
    </xf>
    <xf numFmtId="49" fontId="28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8" fillId="5" borderId="7" xfId="0" applyFont="1" applyFill="1" applyBorder="1" applyAlignment="1" applyProtection="1">
      <alignment horizontal="left" vertical="center"/>
      <protection locked="0"/>
    </xf>
    <xf numFmtId="0" fontId="28" fillId="5" borderId="13" xfId="0" applyFont="1" applyFill="1" applyBorder="1" applyAlignment="1" applyProtection="1">
      <alignment horizontal="left" vertical="center"/>
      <protection locked="0"/>
    </xf>
    <xf numFmtId="49" fontId="28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49" fontId="28" fillId="5" borderId="0" xfId="0" applyNumberFormat="1" applyFont="1" applyFill="1" applyAlignment="1" applyProtection="1">
      <alignment horizontal="left" vertical="center" wrapText="1"/>
      <protection locked="0"/>
    </xf>
    <xf numFmtId="49" fontId="28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8" fillId="5" borderId="0" xfId="0" applyFont="1" applyFill="1" applyAlignment="1" applyProtection="1">
      <alignment horizontal="left" vertical="center"/>
      <protection locked="0"/>
    </xf>
    <xf numFmtId="0" fontId="28" fillId="5" borderId="8" xfId="0" applyFont="1" applyFill="1" applyBorder="1" applyAlignment="1" applyProtection="1">
      <alignment horizontal="left" vertical="center"/>
      <protection locked="0"/>
    </xf>
    <xf numFmtId="49" fontId="28" fillId="5" borderId="7" xfId="0" applyNumberFormat="1" applyFont="1" applyFill="1" applyBorder="1" applyAlignment="1">
      <alignment horizontal="left" vertical="center" wrapText="1"/>
    </xf>
    <xf numFmtId="49" fontId="28" fillId="5" borderId="13" xfId="0" applyNumberFormat="1" applyFont="1" applyFill="1" applyBorder="1" applyAlignment="1">
      <alignment horizontal="left" vertical="center" wrapText="1"/>
    </xf>
    <xf numFmtId="1" fontId="31" fillId="3" borderId="16" xfId="0" applyNumberFormat="1" applyFont="1" applyFill="1" applyBorder="1" applyAlignment="1" applyProtection="1">
      <alignment horizontal="center" vertical="center"/>
      <protection locked="0"/>
    </xf>
    <xf numFmtId="1" fontId="31" fillId="3" borderId="17" xfId="0" applyNumberFormat="1" applyFont="1" applyFill="1" applyBorder="1" applyAlignment="1" applyProtection="1">
      <alignment horizontal="center" vertical="center"/>
      <protection locked="0"/>
    </xf>
    <xf numFmtId="1" fontId="31" fillId="3" borderId="18" xfId="0" applyNumberFormat="1" applyFont="1" applyFill="1" applyBorder="1" applyAlignment="1" applyProtection="1">
      <alignment horizontal="center" vertical="center"/>
      <protection locked="0"/>
    </xf>
    <xf numFmtId="14" fontId="28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8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8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7" fillId="2" borderId="0" xfId="0" applyNumberFormat="1" applyFont="1" applyFill="1" applyAlignment="1">
      <alignment horizontal="left" vertical="center" wrapText="1"/>
    </xf>
    <xf numFmtId="49" fontId="27" fillId="2" borderId="8" xfId="0" applyNumberFormat="1" applyFont="1" applyFill="1" applyBorder="1" applyAlignment="1">
      <alignment horizontal="left" vertical="center" wrapText="1"/>
    </xf>
    <xf numFmtId="1" fontId="28" fillId="2" borderId="15" xfId="0" applyNumberFormat="1" applyFont="1" applyFill="1" applyBorder="1" applyAlignment="1" applyProtection="1">
      <alignment horizontal="right" vertical="center" wrapText="1"/>
    </xf>
    <xf numFmtId="1" fontId="28" fillId="2" borderId="20" xfId="0" applyNumberFormat="1" applyFont="1" applyFill="1" applyBorder="1" applyAlignment="1" applyProtection="1">
      <alignment horizontal="right" vertical="center" wrapText="1"/>
    </xf>
    <xf numFmtId="0" fontId="31" fillId="2" borderId="16" xfId="0" applyFont="1" applyFill="1" applyBorder="1" applyAlignment="1" applyProtection="1">
      <alignment horizontal="center" vertical="center"/>
    </xf>
    <xf numFmtId="0" fontId="31" fillId="2" borderId="17" xfId="0" applyFont="1" applyFill="1" applyBorder="1" applyAlignment="1" applyProtection="1">
      <alignment horizontal="center" vertical="center"/>
    </xf>
    <xf numFmtId="0" fontId="31" fillId="2" borderId="18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>
      <alignment horizontal="left" vertical="center"/>
    </xf>
    <xf numFmtId="0" fontId="30" fillId="2" borderId="16" xfId="0" applyFont="1" applyFill="1" applyBorder="1" applyAlignment="1" applyProtection="1">
      <alignment horizontal="left" vertical="center"/>
      <protection locked="0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2" borderId="18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center" vertical="center"/>
    </xf>
    <xf numFmtId="0" fontId="28" fillId="2" borderId="0" xfId="0" applyFont="1" applyFill="1" applyAlignment="1">
      <alignment horizontal="center" vertical="center"/>
    </xf>
    <xf numFmtId="49" fontId="27" fillId="2" borderId="4" xfId="0" applyNumberFormat="1" applyFont="1" applyFill="1" applyBorder="1" applyAlignment="1">
      <alignment horizontal="left" vertical="center" wrapText="1"/>
    </xf>
    <xf numFmtId="49" fontId="27" fillId="2" borderId="9" xfId="0" applyNumberFormat="1" applyFont="1" applyFill="1" applyBorder="1" applyAlignment="1">
      <alignment horizontal="left" vertical="center" wrapText="1"/>
    </xf>
    <xf numFmtId="49" fontId="28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0" xfId="0" applyNumberFormat="1" applyFont="1" applyFill="1" applyAlignment="1">
      <alignment horizontal="left" vertical="center"/>
    </xf>
    <xf numFmtId="49" fontId="28" fillId="2" borderId="8" xfId="0" applyNumberFormat="1" applyFont="1" applyFill="1" applyBorder="1" applyAlignment="1">
      <alignment horizontal="left" vertical="center"/>
    </xf>
    <xf numFmtId="49" fontId="28" fillId="5" borderId="0" xfId="0" applyNumberFormat="1" applyFont="1" applyFill="1" applyAlignment="1">
      <alignment horizontal="left" vertical="center" wrapText="1"/>
    </xf>
    <xf numFmtId="49" fontId="28" fillId="5" borderId="8" xfId="0" applyNumberFormat="1" applyFont="1" applyFill="1" applyBorder="1" applyAlignment="1">
      <alignment horizontal="left" vertical="center" wrapText="1"/>
    </xf>
    <xf numFmtId="49" fontId="2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horizontal="center" vertical="center"/>
    </xf>
    <xf numFmtId="0" fontId="28" fillId="2" borderId="21" xfId="0" applyFont="1" applyFill="1" applyBorder="1" applyAlignment="1" applyProtection="1">
      <alignment horizontal="center" vertical="top"/>
      <protection locked="0"/>
    </xf>
    <xf numFmtId="0" fontId="28" fillId="2" borderId="19" xfId="0" applyFont="1" applyFill="1" applyBorder="1" applyAlignment="1" applyProtection="1">
      <alignment horizontal="center" vertical="top"/>
      <protection locked="0"/>
    </xf>
    <xf numFmtId="0" fontId="28" fillId="2" borderId="11" xfId="0" applyFont="1" applyFill="1" applyBorder="1" applyAlignment="1" applyProtection="1">
      <alignment horizontal="center" vertical="top"/>
      <protection locked="0"/>
    </xf>
    <xf numFmtId="0" fontId="28" fillId="2" borderId="22" xfId="0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center" vertical="top"/>
      <protection locked="0"/>
    </xf>
    <xf numFmtId="0" fontId="28" fillId="2" borderId="12" xfId="0" applyFont="1" applyFill="1" applyBorder="1" applyAlignment="1" applyProtection="1">
      <alignment horizontal="center" vertical="top"/>
      <protection locked="0"/>
    </xf>
    <xf numFmtId="0" fontId="28" fillId="2" borderId="23" xfId="0" applyFont="1" applyFill="1" applyBorder="1" applyAlignment="1" applyProtection="1">
      <alignment horizontal="center" vertical="top"/>
      <protection locked="0"/>
    </xf>
    <xf numFmtId="0" fontId="28" fillId="2" borderId="14" xfId="0" applyFont="1" applyFill="1" applyBorder="1" applyAlignment="1" applyProtection="1">
      <alignment horizontal="center" vertical="top"/>
      <protection locked="0"/>
    </xf>
    <xf numFmtId="0" fontId="28" fillId="2" borderId="10" xfId="0" applyFont="1" applyFill="1" applyBorder="1" applyAlignment="1" applyProtection="1">
      <alignment horizontal="center" vertical="top"/>
      <protection locked="0"/>
    </xf>
    <xf numFmtId="49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12</xdr:col>
      <xdr:colOff>106584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56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40</xdr:col>
      <xdr:colOff>30484</xdr:colOff>
      <xdr:row>27</xdr:row>
      <xdr:rowOff>57521</xdr:rowOff>
    </xdr:from>
    <xdr:to>
      <xdr:col>40</xdr:col>
      <xdr:colOff>1819278</xdr:colOff>
      <xdr:row>43</xdr:row>
      <xdr:rowOff>28156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5B55E58B-43EA-40F9-AED0-F85AFDC39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1623" r="6566" b="6723"/>
        <a:stretch/>
      </xdr:blipFill>
      <xdr:spPr>
        <a:xfrm rot="16200000">
          <a:off x="14520309" y="3836646"/>
          <a:ext cx="1203170" cy="179069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38</xdr:col>
      <xdr:colOff>3339742</xdr:colOff>
      <xdr:row>27</xdr:row>
      <xdr:rowOff>53339</xdr:rowOff>
    </xdr:from>
    <xdr:to>
      <xdr:col>39</xdr:col>
      <xdr:colOff>1999576</xdr:colOff>
      <xdr:row>42</xdr:row>
      <xdr:rowOff>189004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A5D61344-92E8-4BDE-A023-EF8B3B0650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8" r="6912"/>
        <a:stretch/>
      </xdr:blipFill>
      <xdr:spPr>
        <a:xfrm rot="16200000">
          <a:off x="12165263" y="3713188"/>
          <a:ext cx="1175795" cy="200187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39</xdr:col>
      <xdr:colOff>895237</xdr:colOff>
      <xdr:row>44</xdr:row>
      <xdr:rowOff>103434</xdr:rowOff>
    </xdr:from>
    <xdr:to>
      <xdr:col>40</xdr:col>
      <xdr:colOff>1754167</xdr:colOff>
      <xdr:row>63</xdr:row>
      <xdr:rowOff>104525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8B9DC7E-D26A-4AB1-A87B-AF5EBD27E9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133" b="28705"/>
        <a:stretch/>
      </xdr:blipFill>
      <xdr:spPr>
        <a:xfrm>
          <a:off x="12672619" y="5594316"/>
          <a:ext cx="3817283" cy="124494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86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86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84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86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esktop/WORK/Bestellordnervorlagen%202020/Liftboy%201,2.3/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rkus/AppData/Local/Microsoft/Windows/INetCache/Content.Outlook/WTO9R23Y/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7"/>
  <sheetViews>
    <sheetView tabSelected="1" zoomScale="85" zoomScaleNormal="85" workbookViewId="0">
      <selection activeCell="B64" sqref="B64:AJ69"/>
    </sheetView>
  </sheetViews>
  <sheetFormatPr baseColWidth="10" defaultColWidth="9.140625" defaultRowHeight="12.75" x14ac:dyDescent="0.25"/>
  <cols>
    <col min="1" max="1" width="2.7109375" style="7" customWidth="1"/>
    <col min="2" max="2" width="4.42578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5" style="53" customWidth="1"/>
    <col min="40" max="40" width="40.85546875" style="40" customWidth="1"/>
    <col min="41" max="41" width="28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116</v>
      </c>
      <c r="C2" s="14"/>
      <c r="D2" s="14"/>
      <c r="E2" s="14"/>
      <c r="F2" s="15"/>
      <c r="G2" s="137" t="s">
        <v>115</v>
      </c>
      <c r="H2" s="138"/>
      <c r="I2" s="138"/>
      <c r="J2" s="138"/>
      <c r="K2" s="138"/>
      <c r="L2" s="139"/>
      <c r="M2" s="119" t="s">
        <v>667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47" t="s">
        <v>482</v>
      </c>
      <c r="AD2" s="47"/>
      <c r="AE2" s="140">
        <f ca="1">TODAY()</f>
        <v>44544</v>
      </c>
      <c r="AF2" s="141"/>
      <c r="AG2" s="141"/>
      <c r="AH2" s="141"/>
      <c r="AI2" s="141"/>
      <c r="AJ2" s="142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1" t="s">
        <v>453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32" t="s">
        <v>206</v>
      </c>
      <c r="AD3" s="47"/>
      <c r="AE3" s="128" t="s">
        <v>653</v>
      </c>
      <c r="AF3" s="129"/>
      <c r="AG3" s="129"/>
      <c r="AH3" s="129"/>
      <c r="AI3" s="129"/>
      <c r="AJ3" s="130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209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212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56" t="s">
        <v>29</v>
      </c>
      <c r="G6" s="156"/>
      <c r="H6" s="156"/>
      <c r="I6" s="156"/>
      <c r="J6" s="156"/>
      <c r="K6" s="156"/>
      <c r="L6" s="156"/>
      <c r="M6" s="156"/>
      <c r="N6" s="157"/>
      <c r="O6" s="45" t="s">
        <v>458</v>
      </c>
      <c r="P6" s="11"/>
      <c r="Q6" s="11"/>
      <c r="R6" s="20"/>
      <c r="S6" s="158"/>
      <c r="T6" s="158"/>
      <c r="U6" s="158"/>
      <c r="V6" s="158"/>
      <c r="W6" s="158"/>
      <c r="X6" s="158"/>
      <c r="Y6" s="158"/>
      <c r="Z6" s="159"/>
      <c r="AA6" s="45" t="s">
        <v>458</v>
      </c>
      <c r="AB6" s="21"/>
      <c r="AC6" s="158"/>
      <c r="AD6" s="158"/>
      <c r="AE6" s="158"/>
      <c r="AF6" s="158"/>
      <c r="AG6" s="158"/>
      <c r="AH6" s="158"/>
      <c r="AI6" s="158"/>
      <c r="AJ6" s="159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43" t="s">
        <v>30</v>
      </c>
      <c r="G7" s="143"/>
      <c r="H7" s="143"/>
      <c r="I7" s="143"/>
      <c r="J7" s="143"/>
      <c r="K7" s="143"/>
      <c r="L7" s="143"/>
      <c r="M7" s="143"/>
      <c r="N7" s="144"/>
      <c r="O7" s="24" t="s">
        <v>3</v>
      </c>
      <c r="P7" s="14"/>
      <c r="Q7" s="14"/>
      <c r="R7" s="16"/>
      <c r="S7" s="122"/>
      <c r="T7" s="122"/>
      <c r="U7" s="122"/>
      <c r="V7" s="122"/>
      <c r="W7" s="122"/>
      <c r="X7" s="122"/>
      <c r="Y7" s="122"/>
      <c r="Z7" s="123"/>
      <c r="AA7" s="24" t="s">
        <v>3</v>
      </c>
      <c r="AB7" s="16"/>
      <c r="AC7" s="122"/>
      <c r="AD7" s="122"/>
      <c r="AE7" s="122"/>
      <c r="AF7" s="122"/>
      <c r="AG7" s="122"/>
      <c r="AH7" s="122"/>
      <c r="AI7" s="122"/>
      <c r="AJ7" s="123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43" t="s">
        <v>31</v>
      </c>
      <c r="G8" s="143"/>
      <c r="H8" s="143"/>
      <c r="I8" s="143"/>
      <c r="J8" s="143"/>
      <c r="K8" s="143"/>
      <c r="L8" s="143"/>
      <c r="M8" s="143"/>
      <c r="N8" s="144"/>
      <c r="O8" s="24" t="s">
        <v>216</v>
      </c>
      <c r="P8" s="14"/>
      <c r="Q8" s="14"/>
      <c r="R8" s="16"/>
      <c r="S8" s="122"/>
      <c r="T8" s="122"/>
      <c r="U8" s="122"/>
      <c r="V8" s="122"/>
      <c r="W8" s="122"/>
      <c r="X8" s="122"/>
      <c r="Y8" s="122"/>
      <c r="Z8" s="123"/>
      <c r="AA8" s="24" t="s">
        <v>216</v>
      </c>
      <c r="AB8" s="16"/>
      <c r="AC8" s="122"/>
      <c r="AD8" s="122"/>
      <c r="AE8" s="122"/>
      <c r="AF8" s="122"/>
      <c r="AG8" s="122"/>
      <c r="AH8" s="122"/>
      <c r="AI8" s="122"/>
      <c r="AJ8" s="123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43" t="s">
        <v>32</v>
      </c>
      <c r="G9" s="143"/>
      <c r="H9" s="143"/>
      <c r="I9" s="143"/>
      <c r="J9" s="143"/>
      <c r="K9" s="143"/>
      <c r="L9" s="143"/>
      <c r="M9" s="143"/>
      <c r="N9" s="144"/>
      <c r="O9" s="24" t="s">
        <v>480</v>
      </c>
      <c r="P9" s="14"/>
      <c r="Q9" s="16"/>
      <c r="R9" s="16"/>
      <c r="S9" s="122"/>
      <c r="T9" s="122"/>
      <c r="U9" s="122"/>
      <c r="V9" s="122"/>
      <c r="W9" s="122"/>
      <c r="X9" s="122"/>
      <c r="Y9" s="122"/>
      <c r="Z9" s="123"/>
      <c r="AA9" s="24" t="s">
        <v>480</v>
      </c>
      <c r="AB9" s="16"/>
      <c r="AC9" s="122"/>
      <c r="AD9" s="122"/>
      <c r="AE9" s="122"/>
      <c r="AF9" s="122"/>
      <c r="AG9" s="122"/>
      <c r="AH9" s="122"/>
      <c r="AI9" s="122"/>
      <c r="AJ9" s="123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43" t="s">
        <v>33</v>
      </c>
      <c r="G10" s="143"/>
      <c r="H10" s="143"/>
      <c r="I10" s="143"/>
      <c r="J10" s="143"/>
      <c r="K10" s="143"/>
      <c r="L10" s="143"/>
      <c r="M10" s="143"/>
      <c r="N10" s="144"/>
      <c r="O10" s="24" t="s">
        <v>222</v>
      </c>
      <c r="P10" s="14"/>
      <c r="Q10" s="16"/>
      <c r="R10" s="16"/>
      <c r="S10" s="122"/>
      <c r="T10" s="122"/>
      <c r="U10" s="122"/>
      <c r="V10" s="122"/>
      <c r="W10" s="122"/>
      <c r="X10" s="122"/>
      <c r="Y10" s="122"/>
      <c r="Z10" s="123"/>
      <c r="AA10" s="24" t="s">
        <v>222</v>
      </c>
      <c r="AB10" s="16"/>
      <c r="AC10" s="122"/>
      <c r="AD10" s="122"/>
      <c r="AE10" s="122"/>
      <c r="AF10" s="122"/>
      <c r="AG10" s="122"/>
      <c r="AH10" s="122"/>
      <c r="AI10" s="122"/>
      <c r="AJ10" s="123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43" t="s">
        <v>34</v>
      </c>
      <c r="G11" s="143"/>
      <c r="H11" s="143"/>
      <c r="I11" s="143"/>
      <c r="J11" s="143"/>
      <c r="K11" s="143"/>
      <c r="L11" s="143"/>
      <c r="M11" s="143"/>
      <c r="N11" s="144"/>
      <c r="O11" s="24" t="s">
        <v>225</v>
      </c>
      <c r="P11" s="14"/>
      <c r="Q11" s="16"/>
      <c r="R11" s="16"/>
      <c r="S11" s="122"/>
      <c r="T11" s="122"/>
      <c r="U11" s="122"/>
      <c r="V11" s="122"/>
      <c r="W11" s="122"/>
      <c r="X11" s="122"/>
      <c r="Y11" s="122"/>
      <c r="Z11" s="123"/>
      <c r="AA11" s="24" t="s">
        <v>225</v>
      </c>
      <c r="AB11" s="16"/>
      <c r="AC11" s="122"/>
      <c r="AD11" s="122"/>
      <c r="AE11" s="122"/>
      <c r="AF11" s="122"/>
      <c r="AG11" s="122"/>
      <c r="AH11" s="122"/>
      <c r="AI11" s="122"/>
      <c r="AJ11" s="123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43" t="s">
        <v>35</v>
      </c>
      <c r="G12" s="143"/>
      <c r="H12" s="143"/>
      <c r="I12" s="143"/>
      <c r="J12" s="143"/>
      <c r="K12" s="143"/>
      <c r="L12" s="143"/>
      <c r="M12" s="143"/>
      <c r="N12" s="144"/>
      <c r="O12" s="24" t="s">
        <v>475</v>
      </c>
      <c r="P12" s="14"/>
      <c r="Q12" s="16"/>
      <c r="R12" s="16"/>
      <c r="S12" s="122"/>
      <c r="T12" s="122"/>
      <c r="U12" s="122"/>
      <c r="V12" s="122"/>
      <c r="W12" s="122"/>
      <c r="X12" s="122"/>
      <c r="Y12" s="122"/>
      <c r="Z12" s="123"/>
      <c r="AA12" s="24" t="s">
        <v>475</v>
      </c>
      <c r="AB12" s="16"/>
      <c r="AC12" s="122"/>
      <c r="AD12" s="122"/>
      <c r="AE12" s="122"/>
      <c r="AF12" s="122"/>
      <c r="AG12" s="122"/>
      <c r="AH12" s="122"/>
      <c r="AI12" s="122"/>
      <c r="AJ12" s="123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43" t="s">
        <v>91</v>
      </c>
      <c r="G13" s="143"/>
      <c r="H13" s="143"/>
      <c r="I13" s="143"/>
      <c r="J13" s="143"/>
      <c r="K13" s="143"/>
      <c r="L13" s="143"/>
      <c r="M13" s="143"/>
      <c r="N13" s="144"/>
      <c r="O13" s="24" t="s">
        <v>477</v>
      </c>
      <c r="P13" s="14"/>
      <c r="Q13" s="16"/>
      <c r="R13" s="16"/>
      <c r="S13" s="122"/>
      <c r="T13" s="122"/>
      <c r="U13" s="122"/>
      <c r="V13" s="122"/>
      <c r="W13" s="122"/>
      <c r="X13" s="122"/>
      <c r="Y13" s="122"/>
      <c r="Z13" s="123"/>
      <c r="AA13" s="24"/>
      <c r="AB13" s="16"/>
      <c r="AC13" s="160"/>
      <c r="AD13" s="160"/>
      <c r="AE13" s="160"/>
      <c r="AF13" s="160"/>
      <c r="AG13" s="160"/>
      <c r="AH13" s="160"/>
      <c r="AI13" s="160"/>
      <c r="AJ13" s="161"/>
      <c r="AK13" s="15"/>
    </row>
    <row r="14" spans="1:52" s="62" customFormat="1" ht="15" hidden="1" customHeight="1" x14ac:dyDescent="0.25">
      <c r="A14" s="61">
        <v>200</v>
      </c>
      <c r="B14" s="66" t="s">
        <v>8</v>
      </c>
      <c r="F14" s="162" t="s">
        <v>36</v>
      </c>
      <c r="G14" s="162"/>
      <c r="H14" s="162"/>
      <c r="I14" s="162"/>
      <c r="J14" s="162"/>
      <c r="K14" s="162"/>
      <c r="L14" s="162"/>
      <c r="M14" s="162"/>
      <c r="N14" s="163"/>
      <c r="O14" s="66" t="s">
        <v>8</v>
      </c>
      <c r="Q14" s="67"/>
      <c r="R14" s="67"/>
      <c r="S14" s="131"/>
      <c r="T14" s="131"/>
      <c r="U14" s="131"/>
      <c r="V14" s="131"/>
      <c r="W14" s="131"/>
      <c r="X14" s="131"/>
      <c r="Y14" s="131"/>
      <c r="Z14" s="132"/>
      <c r="AA14" s="66"/>
      <c r="AB14" s="67"/>
      <c r="AC14" s="133"/>
      <c r="AD14" s="133"/>
      <c r="AE14" s="133"/>
      <c r="AF14" s="133"/>
      <c r="AG14" s="133"/>
      <c r="AH14" s="133"/>
      <c r="AI14" s="133"/>
      <c r="AJ14" s="134"/>
      <c r="AK14" s="63"/>
      <c r="AM14" s="77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2" s="62" customFormat="1" ht="13.5" hidden="1" customHeight="1" thickBot="1" x14ac:dyDescent="0.3">
      <c r="A15" s="61">
        <v>210</v>
      </c>
      <c r="B15" s="66" t="s">
        <v>9</v>
      </c>
      <c r="F15" s="135" t="s">
        <v>36</v>
      </c>
      <c r="G15" s="135"/>
      <c r="H15" s="135"/>
      <c r="I15" s="135"/>
      <c r="J15" s="135"/>
      <c r="K15" s="135"/>
      <c r="L15" s="135"/>
      <c r="M15" s="135"/>
      <c r="N15" s="136"/>
      <c r="O15" s="68" t="s">
        <v>9</v>
      </c>
      <c r="P15" s="69"/>
      <c r="Q15" s="70"/>
      <c r="R15" s="70"/>
      <c r="S15" s="126"/>
      <c r="T15" s="126"/>
      <c r="U15" s="126"/>
      <c r="V15" s="126"/>
      <c r="W15" s="126"/>
      <c r="X15" s="126"/>
      <c r="Y15" s="126"/>
      <c r="Z15" s="127"/>
      <c r="AA15" s="66"/>
      <c r="AB15" s="67"/>
      <c r="AC15" s="124"/>
      <c r="AD15" s="124"/>
      <c r="AE15" s="124"/>
      <c r="AF15" s="124"/>
      <c r="AG15" s="124"/>
      <c r="AH15" s="124"/>
      <c r="AI15" s="124"/>
      <c r="AJ15" s="125"/>
      <c r="AK15" s="63"/>
      <c r="AM15" s="77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2"/>
      <c r="AZ15" s="72"/>
    </row>
    <row r="16" spans="1:52" ht="17.25" customHeight="1" thickBot="1" x14ac:dyDescent="0.3">
      <c r="A16" s="13">
        <v>220</v>
      </c>
      <c r="B16" s="147" t="s">
        <v>251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9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50" t="s">
        <v>478</v>
      </c>
      <c r="C18" s="150"/>
      <c r="D18" s="150"/>
      <c r="E18" s="150"/>
      <c r="F18" s="150"/>
      <c r="G18" s="150"/>
      <c r="H18" s="154" t="s">
        <v>122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51"/>
      <c r="C19" s="152"/>
      <c r="D19" s="152"/>
      <c r="E19" s="152"/>
      <c r="F19" s="152"/>
      <c r="G19" s="153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6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663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11" t="s">
        <v>717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  <c r="AK21" s="15"/>
    </row>
    <row r="22" spans="1:52" ht="15" customHeight="1" x14ac:dyDescent="0.25">
      <c r="A22" s="13">
        <v>1010</v>
      </c>
      <c r="B22" s="14" t="s">
        <v>683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6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  <c r="AK22" s="15"/>
      <c r="AM22" s="53" t="s">
        <v>688</v>
      </c>
    </row>
    <row r="23" spans="1:52" ht="15" customHeight="1" x14ac:dyDescent="0.25">
      <c r="A23" s="13"/>
      <c r="B23" s="14" t="s">
        <v>519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6" t="s">
        <v>514</v>
      </c>
      <c r="R23" s="117"/>
      <c r="S23" s="117"/>
      <c r="T23" s="117"/>
      <c r="U23" s="117"/>
      <c r="V23" s="117"/>
      <c r="W23" s="117"/>
      <c r="X23" s="117"/>
      <c r="Y23" s="117"/>
      <c r="Z23" s="118"/>
      <c r="AA23" s="145" t="str">
        <f>IF(ISNUMBER(FIND("n",Q23)),"","mm:")</f>
        <v/>
      </c>
      <c r="AB23" s="146"/>
      <c r="AC23" s="146"/>
      <c r="AD23" s="146"/>
      <c r="AE23" s="114"/>
      <c r="AF23" s="114"/>
      <c r="AG23" s="114"/>
      <c r="AH23" s="114"/>
      <c r="AI23" s="114"/>
      <c r="AJ23" s="114"/>
      <c r="AK23" s="15"/>
      <c r="AM23" s="53" t="str">
        <f>IF(Q23="Ja","Die Hubhöhe reduziert sich um die Grubentiefe", "")</f>
        <v/>
      </c>
    </row>
    <row r="24" spans="1:52" ht="15" customHeight="1" x14ac:dyDescent="0.25">
      <c r="A24" s="13"/>
      <c r="B24" s="14" t="s">
        <v>124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1" t="s">
        <v>134</v>
      </c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K24" s="15"/>
    </row>
    <row r="25" spans="1:52" ht="15" hidden="1" customHeight="1" x14ac:dyDescent="0.25">
      <c r="A25" s="13"/>
      <c r="B25" s="14" t="s">
        <v>523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1" t="s">
        <v>466</v>
      </c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15"/>
      <c r="AM25" s="53" t="str">
        <f>IF(Q25="Ja","The lifting travel is reduced by the pit depth", "")</f>
        <v/>
      </c>
    </row>
    <row r="26" spans="1:52" ht="15" hidden="1" customHeight="1" x14ac:dyDescent="0.25">
      <c r="A26" s="13"/>
      <c r="B26" s="14" t="s">
        <v>535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11" t="s">
        <v>514</v>
      </c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  <c r="AK26" s="15"/>
      <c r="AM26" s="53" t="str">
        <f>IF(Q26&lt;&gt;"Nein (standard)","Beachten Sie die Illustration rechts", "")</f>
        <v/>
      </c>
    </row>
    <row r="27" spans="1:52" ht="15" customHeight="1" x14ac:dyDescent="0.25">
      <c r="A27" s="13"/>
      <c r="B27" s="14" t="s">
        <v>536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11" t="s">
        <v>514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5"/>
      <c r="AM27" s="53" t="str">
        <f>IF(Q27&lt;&gt;"Nein (standard)","Beachten Sie die Illustration rechts", "")</f>
        <v/>
      </c>
      <c r="AN27" s="40" t="s">
        <v>605</v>
      </c>
      <c r="AO27" s="40" t="s">
        <v>606</v>
      </c>
    </row>
    <row r="28" spans="1:52" ht="15" customHeight="1" x14ac:dyDescent="0.25">
      <c r="A28" s="13">
        <v>1020</v>
      </c>
      <c r="B28" s="14" t="s">
        <v>601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6" t="s">
        <v>141</v>
      </c>
      <c r="R28" s="117"/>
      <c r="S28" s="117"/>
      <c r="T28" s="117"/>
      <c r="U28" s="117"/>
      <c r="V28" s="117"/>
      <c r="W28" s="117"/>
      <c r="X28" s="117"/>
      <c r="Y28" s="117"/>
      <c r="Z28" s="118"/>
      <c r="AA28" s="99" t="str">
        <f>IF(ISNUMBER(FIND("Special",Q28)),"RAL:","")</f>
        <v/>
      </c>
      <c r="AB28" s="100"/>
      <c r="AC28" s="100"/>
      <c r="AD28" s="100"/>
      <c r="AE28" s="114"/>
      <c r="AF28" s="114"/>
      <c r="AG28" s="114"/>
      <c r="AH28" s="114"/>
      <c r="AI28" s="114"/>
      <c r="AJ28" s="114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"/>
    </row>
    <row r="30" spans="1:52" ht="12" customHeight="1" x14ac:dyDescent="0.25">
      <c r="A30" s="13"/>
      <c r="B30" s="46" t="s">
        <v>665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"/>
    </row>
    <row r="31" spans="1:52" ht="15" hidden="1" customHeight="1" x14ac:dyDescent="0.25">
      <c r="A31" s="13">
        <v>1040</v>
      </c>
      <c r="B31" s="14" t="s">
        <v>550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1" t="s">
        <v>184</v>
      </c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15"/>
    </row>
    <row r="32" spans="1:52" ht="15" hidden="1" customHeight="1" x14ac:dyDescent="0.25">
      <c r="A32" s="13">
        <v>1050</v>
      </c>
      <c r="B32" s="14" t="s">
        <v>551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11" t="s">
        <v>184</v>
      </c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  <c r="AK32" s="15"/>
    </row>
    <row r="33" spans="1:77" ht="15" hidden="1" customHeight="1" x14ac:dyDescent="0.25">
      <c r="A33" s="13">
        <v>1060</v>
      </c>
      <c r="B33" s="14" t="s">
        <v>625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11" t="s">
        <v>184</v>
      </c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3"/>
      <c r="AK33" s="15"/>
    </row>
    <row r="34" spans="1:77" ht="15" customHeight="1" x14ac:dyDescent="0.25">
      <c r="A34" s="13">
        <v>1070</v>
      </c>
      <c r="B34" s="14" t="s">
        <v>626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11">
        <v>2</v>
      </c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  <c r="AK34" s="15"/>
    </row>
    <row r="35" spans="1:77" ht="15" customHeight="1" x14ac:dyDescent="0.25">
      <c r="A35" s="13"/>
      <c r="B35" s="14" t="s">
        <v>631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1" t="s">
        <v>184</v>
      </c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3"/>
      <c r="AK35" s="15"/>
    </row>
    <row r="36" spans="1:77" ht="15" customHeight="1" x14ac:dyDescent="0.25">
      <c r="A36" s="13">
        <v>1080</v>
      </c>
      <c r="B36" s="14" t="s">
        <v>668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11" t="s">
        <v>184</v>
      </c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15"/>
    </row>
    <row r="37" spans="1:77" ht="15" hidden="1" customHeight="1" x14ac:dyDescent="0.25">
      <c r="A37" s="13">
        <v>1090</v>
      </c>
      <c r="B37" s="14" t="s">
        <v>556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1" t="s">
        <v>183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 t="s">
        <v>23</v>
      </c>
      <c r="AC37" s="112"/>
      <c r="AD37" s="112" t="s">
        <v>23</v>
      </c>
      <c r="AE37" s="112"/>
      <c r="AF37" s="112"/>
      <c r="AG37" s="112"/>
      <c r="AH37" s="112"/>
      <c r="AI37" s="112"/>
      <c r="AJ37" s="113"/>
      <c r="AK37" s="15"/>
      <c r="AM37" s="53" t="str">
        <f>IF(Q36="Ja","Nicht möglich für seitliche Auffahrt an unterer Haltestellel", "")</f>
        <v/>
      </c>
      <c r="AN37" s="84"/>
    </row>
    <row r="38" spans="1:77" s="62" customFormat="1" ht="15" hidden="1" customHeight="1" x14ac:dyDescent="0.25">
      <c r="A38" s="61">
        <v>1100</v>
      </c>
      <c r="AJ38" s="74"/>
      <c r="AK38" s="63"/>
      <c r="AM38" s="64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</row>
    <row r="39" spans="1:77" ht="15" hidden="1" customHeight="1" x14ac:dyDescent="0.25">
      <c r="A39" s="13">
        <v>1110</v>
      </c>
      <c r="B39" s="26" t="s">
        <v>557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14" t="s">
        <v>184</v>
      </c>
      <c r="R39" s="114"/>
      <c r="S39" s="114"/>
      <c r="T39" s="114"/>
      <c r="U39" s="114"/>
      <c r="V39" s="114"/>
      <c r="W39" s="114"/>
      <c r="X39" s="114"/>
      <c r="Y39" s="114"/>
      <c r="Z39" s="114"/>
      <c r="AA39" s="115" t="str">
        <f>IF(ISNUMBER(FIND("N",Q39)),"","mm:")</f>
        <v/>
      </c>
      <c r="AB39" s="115"/>
      <c r="AC39" s="115"/>
      <c r="AD39" s="115"/>
      <c r="AE39" s="114"/>
      <c r="AF39" s="114"/>
      <c r="AG39" s="114"/>
      <c r="AH39" s="114"/>
      <c r="AI39" s="114"/>
      <c r="AJ39" s="114"/>
      <c r="AK39" s="15"/>
      <c r="AN39" s="40" t="s">
        <v>650</v>
      </c>
    </row>
    <row r="40" spans="1:77" s="62" customFormat="1" ht="15" hidden="1" customHeight="1" x14ac:dyDescent="0.25">
      <c r="A40" s="61">
        <v>1120</v>
      </c>
      <c r="B40" s="65"/>
      <c r="C40" s="65"/>
      <c r="D40" s="65"/>
      <c r="AJ40" s="74"/>
      <c r="AK40" s="63"/>
      <c r="AM40" s="64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</row>
    <row r="41" spans="1:77" ht="15" hidden="1" customHeight="1" x14ac:dyDescent="0.25">
      <c r="A41" s="13">
        <v>1130</v>
      </c>
      <c r="B41" s="26" t="s">
        <v>666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11" t="s">
        <v>184</v>
      </c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3"/>
      <c r="AK41" s="15"/>
      <c r="AQ41" s="43"/>
    </row>
    <row r="42" spans="1:77" s="9" customFormat="1" ht="15" hidden="1" customHeight="1" x14ac:dyDescent="0.25">
      <c r="A42" s="13">
        <v>1140</v>
      </c>
      <c r="B42" s="26" t="s">
        <v>664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11" t="s">
        <v>184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3"/>
      <c r="AK42" s="27"/>
      <c r="AL42" s="40"/>
      <c r="AM42" s="53"/>
      <c r="AN42" s="40"/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669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11" t="s">
        <v>137</v>
      </c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  <c r="AK43" s="15"/>
      <c r="AQ43" s="43"/>
    </row>
    <row r="44" spans="1:77" ht="15" customHeight="1" x14ac:dyDescent="0.25">
      <c r="A44" s="13">
        <v>1160</v>
      </c>
      <c r="B44" s="26" t="s">
        <v>670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11" t="s">
        <v>695</v>
      </c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3"/>
      <c r="AK44" s="15"/>
      <c r="AM44" s="53" t="s">
        <v>703</v>
      </c>
      <c r="AQ44" s="43"/>
    </row>
    <row r="45" spans="1:77" ht="15" customHeight="1" x14ac:dyDescent="0.25">
      <c r="A45" s="13"/>
      <c r="B45" s="26" t="s">
        <v>679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11" t="s">
        <v>184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15"/>
      <c r="AM45" s="53" t="str">
        <f>IF(Q44&lt;&gt;"Automatische Auffahrrampe","Bitte 'Fixe Auffahrrampe auswählen' falls nötig", "")</f>
        <v>Bitte 'Fixe Auffahrrampe auswählen' falls nötig</v>
      </c>
      <c r="AN45" s="40" t="s">
        <v>136</v>
      </c>
      <c r="AP45" s="40" t="s">
        <v>137</v>
      </c>
      <c r="AQ45" s="43"/>
    </row>
    <row r="46" spans="1:77" ht="15" customHeight="1" x14ac:dyDescent="0.25">
      <c r="A46" s="13">
        <v>1170</v>
      </c>
      <c r="B46" s="26" t="s">
        <v>657</v>
      </c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11" t="s">
        <v>184</v>
      </c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3"/>
      <c r="AK46" s="15"/>
      <c r="AQ46" s="43"/>
    </row>
    <row r="47" spans="1:77" ht="12.75" customHeight="1" x14ac:dyDescent="0.25">
      <c r="A47" s="13"/>
      <c r="B47" s="26"/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2" customHeight="1" x14ac:dyDescent="0.25">
      <c r="A48" s="13"/>
      <c r="B48" s="46" t="s">
        <v>469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15"/>
      <c r="AQ48" s="43"/>
    </row>
    <row r="49" spans="1:60" ht="15" customHeight="1" x14ac:dyDescent="0.25">
      <c r="A49" s="13">
        <v>1210</v>
      </c>
      <c r="B49" s="26" t="s">
        <v>566</v>
      </c>
      <c r="C49" s="26"/>
      <c r="D49" s="2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11" t="s">
        <v>690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15"/>
      <c r="AP49" s="43"/>
      <c r="AQ49" s="43"/>
    </row>
    <row r="50" spans="1:60" s="62" customFormat="1" ht="15" hidden="1" customHeight="1" x14ac:dyDescent="0.25">
      <c r="A50" s="61"/>
      <c r="B50" s="65" t="s">
        <v>584</v>
      </c>
      <c r="C50" s="65"/>
      <c r="D50" s="65"/>
      <c r="Q50" s="101" t="s">
        <v>184</v>
      </c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3"/>
      <c r="AM50" s="64"/>
      <c r="AN50" s="65" t="s">
        <v>137</v>
      </c>
      <c r="AO50" s="65"/>
      <c r="AP50" s="73" t="s">
        <v>136</v>
      </c>
      <c r="AQ50" s="73"/>
      <c r="AR50" s="65"/>
      <c r="AS50" s="65"/>
      <c r="AT50" s="65"/>
      <c r="AU50" s="65"/>
      <c r="AV50" s="65"/>
      <c r="AW50" s="65"/>
      <c r="AX50" s="65"/>
    </row>
    <row r="51" spans="1:60" s="62" customFormat="1" ht="15" hidden="1" customHeight="1" x14ac:dyDescent="0.25">
      <c r="A51" s="61">
        <v>1220</v>
      </c>
      <c r="B51" s="65" t="s">
        <v>582</v>
      </c>
      <c r="C51" s="65"/>
      <c r="D51" s="65"/>
      <c r="Q51" s="101" t="s">
        <v>580</v>
      </c>
      <c r="R51" s="102"/>
      <c r="S51" s="102"/>
      <c r="T51" s="102"/>
      <c r="U51" s="102"/>
      <c r="V51" s="102"/>
      <c r="W51" s="102"/>
      <c r="X51" s="102"/>
      <c r="Y51" s="102"/>
      <c r="Z51" s="102"/>
      <c r="AA51" s="75"/>
      <c r="AB51" s="108"/>
      <c r="AC51" s="109"/>
      <c r="AD51" s="109"/>
      <c r="AE51" s="109"/>
      <c r="AF51" s="109"/>
      <c r="AG51" s="109"/>
      <c r="AH51" s="109"/>
      <c r="AI51" s="109"/>
      <c r="AJ51" s="110"/>
      <c r="AK51" s="63"/>
      <c r="AM51" s="64"/>
      <c r="AN51" s="65"/>
      <c r="AO51" s="65"/>
      <c r="AP51" s="73"/>
      <c r="AQ51" s="73"/>
      <c r="AR51" s="65"/>
      <c r="AS51" s="65"/>
      <c r="AT51" s="65"/>
      <c r="AU51" s="65"/>
      <c r="AV51" s="65"/>
      <c r="AW51" s="65"/>
      <c r="AX51" s="65"/>
    </row>
    <row r="52" spans="1:60" s="62" customFormat="1" ht="15" hidden="1" customHeight="1" x14ac:dyDescent="0.25">
      <c r="A52" s="61">
        <v>1230</v>
      </c>
      <c r="B52" s="65"/>
      <c r="AK52" s="63"/>
      <c r="AM52" s="64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60" s="62" customFormat="1" ht="15" hidden="1" customHeight="1" x14ac:dyDescent="0.25">
      <c r="A53" s="61">
        <v>1240</v>
      </c>
      <c r="Q53" s="101" t="s">
        <v>184</v>
      </c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63"/>
      <c r="AM53" s="64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60" s="62" customFormat="1" ht="15" hidden="1" customHeight="1" x14ac:dyDescent="0.25">
      <c r="A54" s="61"/>
      <c r="Q54" s="104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6"/>
      <c r="AF54" s="106"/>
      <c r="AG54" s="106"/>
      <c r="AH54" s="106"/>
      <c r="AI54" s="106"/>
      <c r="AJ54" s="107"/>
      <c r="AK54" s="76"/>
      <c r="AM54" s="64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60" s="62" customFormat="1" ht="15" hidden="1" customHeight="1" x14ac:dyDescent="0.25">
      <c r="A55" s="61"/>
      <c r="Q55" s="101" t="s">
        <v>184</v>
      </c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3"/>
      <c r="AK55" s="76"/>
      <c r="AM55" s="64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60" s="62" customFormat="1" ht="15" hidden="1" customHeight="1" x14ac:dyDescent="0.25">
      <c r="A56" s="61">
        <v>1260</v>
      </c>
      <c r="Q56" s="101" t="s">
        <v>184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3"/>
      <c r="AK56" s="63"/>
      <c r="AM56" s="64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60" s="62" customFormat="1" ht="15" hidden="1" customHeight="1" x14ac:dyDescent="0.25">
      <c r="A57" s="61">
        <v>1460</v>
      </c>
      <c r="Q57" s="101" t="s">
        <v>184</v>
      </c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63"/>
      <c r="AM57" s="64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60" ht="15" hidden="1" customHeight="1" x14ac:dyDescent="0.25">
      <c r="A58" s="13"/>
      <c r="B58" s="14" t="s">
        <v>616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11" t="s">
        <v>587</v>
      </c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3"/>
      <c r="AK58" s="15"/>
    </row>
    <row r="59" spans="1:60" s="62" customFormat="1" ht="15" hidden="1" customHeight="1" x14ac:dyDescent="0.25">
      <c r="A59" s="61"/>
      <c r="AK59" s="63"/>
      <c r="AM59" s="64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60" s="62" customFormat="1" ht="13.5" hidden="1" customHeight="1" x14ac:dyDescent="0.25">
      <c r="A60" s="61"/>
      <c r="AK60" s="63"/>
      <c r="AM60" s="64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60" ht="9.9499999999999993" customHeigh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</row>
    <row r="62" spans="1:60" ht="13.5" customHeight="1" x14ac:dyDescent="0.25">
      <c r="A62" s="13"/>
      <c r="B62" s="46" t="s">
        <v>169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60" ht="5.25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9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60" ht="13.5" customHeight="1" x14ac:dyDescent="0.25">
      <c r="A64" s="13">
        <v>1480</v>
      </c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1"/>
      <c r="AK64" s="15"/>
      <c r="AN64" s="94" t="s">
        <v>137</v>
      </c>
      <c r="AO64" s="94"/>
      <c r="AP64" s="94" t="s">
        <v>136</v>
      </c>
      <c r="AQ64" s="94"/>
      <c r="AR64" s="94"/>
      <c r="AS64" s="94"/>
      <c r="AT64" s="94"/>
      <c r="AU64" s="94"/>
      <c r="AV64" s="95"/>
      <c r="AW64" s="95"/>
      <c r="AX64" s="95"/>
      <c r="AY64" s="96"/>
      <c r="AZ64" s="96"/>
      <c r="BA64" s="96"/>
      <c r="BB64" s="96"/>
      <c r="BC64" s="96"/>
      <c r="BD64" s="96"/>
      <c r="BE64" s="96"/>
      <c r="BF64" s="96"/>
      <c r="BG64" s="96"/>
      <c r="BH64" s="96"/>
    </row>
    <row r="65" spans="1:50" ht="13.5" customHeight="1" x14ac:dyDescent="0.25">
      <c r="A65" s="13"/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4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4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customHeight="1" x14ac:dyDescent="0.25">
      <c r="A67" s="1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15"/>
      <c r="AN67" s="43"/>
      <c r="AO67" s="43"/>
      <c r="AP67" s="43"/>
      <c r="AQ67" s="43"/>
      <c r="AR67" s="43"/>
      <c r="AS67" s="43"/>
      <c r="AT67" s="43"/>
      <c r="AU67" s="43"/>
    </row>
    <row r="68" spans="1:50" ht="13.5" hidden="1" customHeight="1" x14ac:dyDescent="0.25">
      <c r="A68" s="13"/>
      <c r="B68" s="172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4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13.5" customHeight="1" x14ac:dyDescent="0.25">
      <c r="A69" s="13"/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6.95" customHeigh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9.5" customHeight="1" x14ac:dyDescent="0.25">
      <c r="A71" s="13">
        <v>240</v>
      </c>
      <c r="B71" s="14" t="s">
        <v>456</v>
      </c>
      <c r="C71" s="14"/>
      <c r="D71" s="14"/>
      <c r="E71" s="14"/>
      <c r="F71" s="14"/>
      <c r="G71" s="14"/>
      <c r="H71" s="167" t="s">
        <v>439</v>
      </c>
      <c r="I71" s="168"/>
      <c r="J71" s="168"/>
      <c r="K71" s="168"/>
      <c r="L71" s="181"/>
      <c r="M71" s="181"/>
      <c r="N71" s="182">
        <v>2022</v>
      </c>
      <c r="O71" s="182"/>
      <c r="P71" s="183"/>
      <c r="Q71" s="14"/>
      <c r="R71" s="14"/>
      <c r="S71" s="14"/>
      <c r="T71" s="14"/>
      <c r="U71" s="14"/>
      <c r="V71" s="44" t="s">
        <v>471</v>
      </c>
      <c r="W71" s="14"/>
      <c r="X71" s="14"/>
      <c r="Y71" s="14"/>
      <c r="Z71" s="178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K71" s="15"/>
      <c r="AN71" s="43"/>
      <c r="AO71" s="43"/>
      <c r="AS71" s="39"/>
      <c r="AT71" s="39"/>
      <c r="AU71" s="39"/>
      <c r="AV71" s="39"/>
      <c r="AW71" s="39"/>
      <c r="AX71" s="39"/>
    </row>
    <row r="72" spans="1:50" ht="12" customHeight="1" thickBot="1" x14ac:dyDescent="0.3">
      <c r="A72" s="3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30"/>
      <c r="AN72" s="43"/>
      <c r="AO72" s="43"/>
      <c r="AS72" s="39"/>
      <c r="AT72" s="39"/>
      <c r="AU72" s="39"/>
      <c r="AV72" s="39"/>
      <c r="AW72" s="39"/>
      <c r="AX72" s="39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13.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20.2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ht="13.5" customHeigh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hidden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hidden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s="39" customFormat="1" x14ac:dyDescent="0.25">
      <c r="A255" s="38"/>
      <c r="AM255" s="53"/>
      <c r="AN255" s="40"/>
      <c r="AO255" s="40"/>
      <c r="AP255" s="40"/>
      <c r="AQ255" s="40"/>
      <c r="AR255" s="40"/>
    </row>
    <row r="256" spans="1:50" x14ac:dyDescent="0.25">
      <c r="AS256" s="39"/>
      <c r="AT256" s="39"/>
      <c r="AU256" s="39"/>
      <c r="AV256" s="39"/>
      <c r="AW256" s="39"/>
      <c r="AX256" s="39"/>
    </row>
    <row r="257" spans="45:50" x14ac:dyDescent="0.25">
      <c r="AS257" s="39"/>
      <c r="AT257" s="39"/>
      <c r="AU257" s="39"/>
      <c r="AV257" s="39"/>
      <c r="AW257" s="39"/>
      <c r="AX257" s="39"/>
    </row>
  </sheetData>
  <sheetProtection algorithmName="SHA-512" hashValue="vzrINcoBm5u2wHTYPNPhVxTeZ2OW9crUCtMgAoMjswzgGcVTNz7gpvCaFIoENt8k+jQs7H6nrmNxZTWc0K3aLw==" saltValue="FMzVRwIXZYKhpjdjhCFIhA==" spinCount="100000" sheet="1" objects="1" scenarios="1" selectLockedCells="1"/>
  <dataConsolidate/>
  <mergeCells count="85">
    <mergeCell ref="H71:K71"/>
    <mergeCell ref="B64:AJ69"/>
    <mergeCell ref="Q57:AJ57"/>
    <mergeCell ref="Q58:AJ58"/>
    <mergeCell ref="Z71:AJ71"/>
    <mergeCell ref="L71:M71"/>
    <mergeCell ref="N71:P71"/>
    <mergeCell ref="Q56:AJ56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9:AJ49"/>
    <mergeCell ref="Q53:AJ53"/>
    <mergeCell ref="H19:AJ19"/>
    <mergeCell ref="AC12:AJ12"/>
    <mergeCell ref="S12:Z12"/>
    <mergeCell ref="H18:AJ18"/>
    <mergeCell ref="Q46:AJ46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F9:N9"/>
    <mergeCell ref="F10:N10"/>
    <mergeCell ref="F11:N11"/>
    <mergeCell ref="AC8:AJ8"/>
    <mergeCell ref="AC9:AJ9"/>
    <mergeCell ref="AC10:AJ10"/>
    <mergeCell ref="AC11:AJ11"/>
    <mergeCell ref="Q24:AJ24"/>
    <mergeCell ref="Q23:Z23"/>
    <mergeCell ref="AE23:AJ23"/>
    <mergeCell ref="AA23:AD23"/>
    <mergeCell ref="B16:AJ16"/>
    <mergeCell ref="B18:G18"/>
    <mergeCell ref="B19:G19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AA28:AD28"/>
    <mergeCell ref="Q50:AJ50"/>
    <mergeCell ref="Q51:Z51"/>
    <mergeCell ref="Q54:AJ54"/>
    <mergeCell ref="Q55:AJ55"/>
    <mergeCell ref="AB51:AJ51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  <mergeCell ref="Q45:AJ45"/>
  </mergeCells>
  <conditionalFormatting sqref="AA72:AB72 AA70:AB70">
    <cfRule type="expression" dxfId="20" priority="87">
      <formula>$Q$52&lt;&gt;"special RAL"</formula>
    </cfRule>
  </conditionalFormatting>
  <conditionalFormatting sqref="AA62:AB63">
    <cfRule type="expression" dxfId="19" priority="86">
      <formula>$Q$52&lt;&gt;"special RAL"</formula>
    </cfRule>
  </conditionalFormatting>
  <conditionalFormatting sqref="AM169:AM1048576">
    <cfRule type="expression" dxfId="18" priority="51">
      <formula>$AM$19:$AM$72=0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1">
    <cfRule type="expression" dxfId="13" priority="22">
      <formula>ISBLANK(Z71)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4">
    <cfRule type="expression" dxfId="2" priority="3">
      <formula>ISBLANK(Q54)</formula>
    </cfRule>
  </conditionalFormatting>
  <conditionalFormatting sqref="AA51:AB51">
    <cfRule type="expression" dxfId="1" priority="2">
      <formula>Q51="other"</formula>
    </cfRule>
  </conditionalFormatting>
  <conditionalFormatting sqref="L71">
    <cfRule type="expression" dxfId="0" priority="1">
      <formula>ISBLANK(L71)</formula>
    </cfRule>
  </conditionalFormatting>
  <dataValidations count="16">
    <dataValidation type="whole" showErrorMessage="1" prompt="Select requested delivery week" sqref="L71:M71" xr:uid="{00000000-0002-0000-0000-000000000000}">
      <formula1>1</formula1>
      <formula2>51</formula2>
    </dataValidation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1" xr:uid="{00000000-0002-0000-0000-00000C000000}">
      <formula1>"12,24,36,48,60,other"</formula1>
    </dataValidation>
    <dataValidation type="list" allowBlank="1" showInputMessage="1" showErrorMessage="1" sqref="Q23" xr:uid="{98428A1E-EE12-46F4-A60A-D29E0F6554BB}">
      <formula1>"Nein (Standard),Ja"</formula1>
    </dataValidation>
    <dataValidation type="list" allowBlank="1" showInputMessage="1" showErrorMessage="1" sqref="Q24" xr:uid="{24FEDDDF-A828-415F-9CC1-293C60CAFA20}">
      <formula1>"Innen,Im Außenbereich"</formula1>
    </dataValidation>
    <dataValidation type="list" allowBlank="1" showInputMessage="1" showErrorMessage="1" sqref="Q25" xr:uid="{3C8D0065-336E-4AA8-BBE6-818867551E30}">
      <formula1>"Automatisch,Manuell"</formula1>
    </dataValidation>
    <dataValidation type="list" allowBlank="1" showInputMessage="1" showErrorMessage="1" sqref="Q26 Q27" xr:uid="{B63F16D2-48BB-4080-A818-488F6311B0A8}">
      <formula1>"Nein (Standard),Ja - an der linken Seite,Ja - an der rechten Seite"</formula1>
    </dataValidation>
    <dataValidation type="list" allowBlank="1" showInputMessage="1" showErrorMessage="1" sqref="Q28" xr:uid="{ED25E43B-ED10-48DE-AB35-17B0919E6FC0}">
      <formula1>"RAL 7035 (Standard),RAL 9007 (Standard),Special RAL"</formula1>
    </dataValidation>
    <dataValidation type="list" allowBlank="1" showInputMessage="1" showErrorMessage="1" sqref="Q31 Q32 Q36 Q37 Q38 Q39 Q40 Q41 Q42 Q45 Q46 Q50 Q53 Q55 Q56 Q57" xr:uid="{2605A0AB-4D6C-488E-BA00-185D6447D7B1}">
      <formula1>"Nein,Ja"</formula1>
    </dataValidation>
    <dataValidation type="list" allowBlank="1" showInputMessage="1" showErrorMessage="1" sqref="Q33 Q34 Q35" xr:uid="{048E4A78-E9C3-4E70-BE54-BC7867C2BA8F}">
      <formula1>"Nein,1,2"</formula1>
    </dataValidation>
    <dataValidation type="list" allowBlank="1" showInputMessage="1" showErrorMessage="1" sqref="Q43" xr:uid="{3DBBA993-CBCF-4CE9-9A4D-8940CFE4BAA9}">
      <formula1>"Links,Rechts"</formula1>
    </dataValidation>
    <dataValidation type="list" allowBlank="1" showInputMessage="1" showErrorMessage="1" sqref="Q44" xr:uid="{E3929C37-6E9A-47F5-B3B7-BF0329F87B3C}">
      <formula1>"Automatische Auffahrrampe,Plattformtür links,Plattformtür rechts"</formula1>
    </dataValidation>
    <dataValidation type="list" allowBlank="1" showInputMessage="1" showErrorMessage="1" sqref="Q49" xr:uid="{F7071615-F755-416D-A566-CDF19354098B}">
      <formula1>"Q1 - Holzkiste (Standard),Q3 - Holzkiste für Seetransport,Q3 - Holzkiste für Lufttransport"</formula1>
    </dataValidation>
    <dataValidation type="list" allowBlank="1" showInputMessage="1" showErrorMessage="1" sqref="Q58" xr:uid="{D61D1C97-D46A-4169-B82C-E2DE9B77D123}">
      <formula1>"Hinten rechts,Hinten links,Vorne rechts,Vorne links"</formula1>
    </dataValidation>
    <dataValidation type="list" allowBlank="1" showInputMessage="1" showErrorMessage="1" sqref="Q21" xr:uid="{C6EB540C-552E-4D18-A55E-4DCB5428571D}">
      <formula1>"Offener Plattformlift,Plattformlift mit Glaschacht"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Languages!$C$138:$C$139</xm:f>
          </x14:formula1>
          <xm:sqref>R49:AJ49</xm:sqref>
        </x14:dataValidation>
        <x14:dataValidation type="list" allowBlank="1" showInputMessage="1" showErrorMessage="1" xr:uid="{00000000-0002-0000-0000-000014000000}">
          <x14:formula1>
            <xm:f>Languages!$C$112:$C$113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Languages!$C$102:$C$103</xm:f>
          </x14:formula1>
          <xm:sqref>R36:AJ36</xm:sqref>
        </x14:dataValidation>
        <x14:dataValidation type="list" allowBlank="1" showInputMessage="1" showErrorMessage="1" xr:uid="{00000000-0002-0000-0000-000016000000}">
          <x14:formula1>
            <xm:f>Languages!$C$42:$C$43</xm:f>
          </x14:formula1>
          <xm:sqref>R21:AJ21</xm:sqref>
        </x14:dataValidation>
        <x14:dataValidation type="list" allowBlank="1" showInputMessage="1" showErrorMessage="1" xr:uid="{00000000-0002-0000-0000-000017000000}">
          <x14:formula1>
            <xm:f>Languages!$C$89:$C$90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Languages!$C$91:$C$92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Languages!$C$93:$C$95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Languages!$C$104:$C$105</xm:f>
          </x14:formula1>
          <xm:sqref>R37:AJ37</xm:sqref>
        </x14:dataValidation>
        <x14:dataValidation type="list" allowBlank="1" showInputMessage="1" showErrorMessage="1" xr:uid="{00000000-0002-0000-0000-00001B000000}">
          <x14:formula1>
            <xm:f>Languages!$C$108:$C$109</xm:f>
          </x14:formula1>
          <xm:sqref>AE39</xm:sqref>
        </x14:dataValidation>
        <x14:dataValidation type="list" allowBlank="1" showInputMessage="1" showErrorMessage="1" xr:uid="{00000000-0002-0000-0000-00001C000000}">
          <x14:formula1>
            <xm:f>Languages!$C$114:$C$115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R55:AJ58</xm:sqref>
        </x14:dataValidation>
        <x14:dataValidation type="list" allowBlank="1" showInputMessage="1" showErrorMessage="1" xr:uid="{00000000-0002-0000-0000-00001E000000}">
          <x14:formula1>
            <xm:f>Languages!$C$150:$C$150</xm:f>
          </x14:formula1>
          <xm:sqref>R53:AJ53</xm:sqref>
        </x14:dataValidation>
        <x14:dataValidation type="list" allowBlank="1" showInputMessage="1" showErrorMessage="1" xr:uid="{00000000-0002-0000-0000-000013000000}">
          <x14:formula1>
            <xm:f>Languages!$C$116:$C$116</xm:f>
          </x14:formula1>
          <xm:sqref>R43:AJ43</xm:sqref>
        </x14:dataValidation>
        <x14:dataValidation type="list" allowBlank="1" showInputMessage="1" showErrorMessage="1" xr:uid="{00000000-0002-0000-0000-000012000000}">
          <x14:formula1>
            <xm:f>Languages!$C$119:$C$123</xm:f>
          </x14:formula1>
          <xm:sqref>R44:AJ45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5"/>
  <sheetViews>
    <sheetView topLeftCell="B1" zoomScale="70" zoomScaleNormal="70" workbookViewId="0">
      <selection activeCell="D45" sqref="D45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511</v>
      </c>
    </row>
    <row r="2" spans="1:6" x14ac:dyDescent="0.25">
      <c r="A2" s="1" t="str">
        <f ca="1">CELL("address",'Order form'!M2)</f>
        <v>'[LIFTBOY5_Order form_2022.xlsm]Order form'!$M$2</v>
      </c>
      <c r="B2" s="1" t="s">
        <v>199</v>
      </c>
      <c r="C2" s="88" t="s">
        <v>667</v>
      </c>
      <c r="D2" s="88" t="s">
        <v>667</v>
      </c>
      <c r="E2" s="88" t="s">
        <v>667</v>
      </c>
      <c r="F2" s="88" t="s">
        <v>667</v>
      </c>
    </row>
    <row r="3" spans="1:6" x14ac:dyDescent="0.25">
      <c r="A3" s="1" t="str">
        <f ca="1">CELL("address",'Order form'!M3)</f>
        <v>'[LIFTBOY5_Order form_2022.xlsm]Order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483</v>
      </c>
    </row>
    <row r="4" spans="1:6" x14ac:dyDescent="0.25">
      <c r="A4" s="1" t="str">
        <f ca="1">CELL("address",'Order form'!AC2)</f>
        <v>'[LIFTBOY5_Order form_2022.xlsm]Order form'!$AC$2</v>
      </c>
      <c r="B4" s="1" t="s">
        <v>199</v>
      </c>
      <c r="C4" s="1" t="s">
        <v>481</v>
      </c>
      <c r="D4" s="1" t="s">
        <v>482</v>
      </c>
      <c r="E4" s="1" t="s">
        <v>481</v>
      </c>
      <c r="F4" t="s">
        <v>484</v>
      </c>
    </row>
    <row r="5" spans="1:6" x14ac:dyDescent="0.25">
      <c r="A5" s="1" t="str">
        <f ca="1">CELL("address",'Order form'!B2)</f>
        <v>'[LIFTBOY5_Order form_2022.xlsm]Order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485</v>
      </c>
    </row>
    <row r="6" spans="1:6" x14ac:dyDescent="0.25">
      <c r="A6" s="1" t="str">
        <f ca="1">CELL("address",'Order form'!AC3)</f>
        <v>'[LIFTBOY5_Order form_2022.xlsm]Order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486</v>
      </c>
    </row>
    <row r="7" spans="1:6" x14ac:dyDescent="0.25">
      <c r="A7" s="1" t="str">
        <f ca="1">CELL("address",'Order form'!O5)</f>
        <v>'[LIFTBOY5_Order form_2022.xlsm]Order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487</v>
      </c>
    </row>
    <row r="8" spans="1:6" x14ac:dyDescent="0.25">
      <c r="A8" s="1" t="str">
        <f ca="1">CELL("address",'Order form'!AA5)</f>
        <v>'[LIFTBOY5_Order form_2022.xlsm]Order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488</v>
      </c>
    </row>
    <row r="9" spans="1:6" x14ac:dyDescent="0.25">
      <c r="A9" s="1" t="str">
        <f ca="1">CELL("address",'Order form'!O6)</f>
        <v>'[LIFTBOY5_Order form_2022.xlsm]Order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489</v>
      </c>
    </row>
    <row r="10" spans="1:6" x14ac:dyDescent="0.25">
      <c r="A10" s="1" t="str">
        <f ca="1">CELL("address",'Order form'!AA6)</f>
        <v>'[LIFTBOY5_Order form_2022.xlsm]Order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489</v>
      </c>
    </row>
    <row r="11" spans="1:6" x14ac:dyDescent="0.25">
      <c r="A11" s="1" t="str">
        <f ca="1">CELL("address",'Order form'!O8)</f>
        <v>'[LIFTBOY5_Order form_2022.xlsm]Order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490</v>
      </c>
    </row>
    <row r="12" spans="1:6" x14ac:dyDescent="0.25">
      <c r="A12" s="1" t="str">
        <f ca="1">CELL("address",'Order form'!AA8)</f>
        <v>'[LIFTBOY5_Order form_2022.xlsm]Order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490</v>
      </c>
    </row>
    <row r="13" spans="1:6" x14ac:dyDescent="0.25">
      <c r="A13" s="1" t="str">
        <f ca="1">CELL("address",'Order form'!O9)</f>
        <v>'[LIFTBOY5_Order form_2022.xlsm]Order form'!$O$9</v>
      </c>
      <c r="B13" s="1" t="s">
        <v>199</v>
      </c>
      <c r="C13" s="1" t="s">
        <v>217</v>
      </c>
      <c r="D13" s="1" t="s">
        <v>480</v>
      </c>
      <c r="E13" s="1" t="s">
        <v>218</v>
      </c>
      <c r="F13" t="s">
        <v>491</v>
      </c>
    </row>
    <row r="14" spans="1:6" x14ac:dyDescent="0.25">
      <c r="A14" s="1" t="str">
        <f ca="1">CELL("address",'Order form'!AA9)</f>
        <v>'[LIFTBOY5_Order form_2022.xlsm]Order form'!$AA$9</v>
      </c>
      <c r="B14" s="1" t="s">
        <v>199</v>
      </c>
      <c r="C14" s="1" t="s">
        <v>217</v>
      </c>
      <c r="D14" s="1" t="s">
        <v>480</v>
      </c>
      <c r="E14" s="1" t="s">
        <v>218</v>
      </c>
      <c r="F14" t="s">
        <v>491</v>
      </c>
    </row>
    <row r="15" spans="1:6" x14ac:dyDescent="0.25">
      <c r="A15" s="1" t="str">
        <f ca="1">CELL("address",'Order form'!O10)</f>
        <v>'[LIFTBOY5_Order form_2022.xlsm]Order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492</v>
      </c>
    </row>
    <row r="16" spans="1:6" x14ac:dyDescent="0.25">
      <c r="A16" s="1" t="str">
        <f ca="1">CELL("address",'Order form'!AA10)</f>
        <v>'[LIFTBOY5_Order form_2022.xlsm]Order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492</v>
      </c>
    </row>
    <row r="17" spans="1:10" x14ac:dyDescent="0.25">
      <c r="A17" s="1" t="str">
        <f ca="1">CELL("address",'Order form'!O11)</f>
        <v>'[LIFTBOY5_Order form_2022.xlsm]Order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493</v>
      </c>
    </row>
    <row r="18" spans="1:10" x14ac:dyDescent="0.25">
      <c r="A18" s="1" t="str">
        <f ca="1">CELL("address",'Order form'!AA11)</f>
        <v>'[LIFTBOY5_Order form_2022.xlsm]Order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493</v>
      </c>
    </row>
    <row r="19" spans="1:10" x14ac:dyDescent="0.25">
      <c r="A19" s="1" t="str">
        <f ca="1">CELL("address",'Order form'!O12)</f>
        <v>'[LIFTBOY5_Order form_2022.xlsm]Order form'!$O$12</v>
      </c>
      <c r="B19" s="1" t="s">
        <v>199</v>
      </c>
      <c r="C19" s="1" t="s">
        <v>474</v>
      </c>
      <c r="D19" s="1" t="s">
        <v>475</v>
      </c>
      <c r="E19" s="1" t="s">
        <v>476</v>
      </c>
      <c r="F19" t="s">
        <v>494</v>
      </c>
    </row>
    <row r="20" spans="1:10" x14ac:dyDescent="0.25">
      <c r="A20" s="1" t="str">
        <f ca="1">CELL("address",'Order form'!AA12)</f>
        <v>'[LIFTBOY5_Order form_2022.xlsm]Order form'!$AA$12</v>
      </c>
      <c r="B20" s="1" t="s">
        <v>199</v>
      </c>
      <c r="C20" s="1" t="s">
        <v>474</v>
      </c>
      <c r="D20" s="1" t="s">
        <v>475</v>
      </c>
      <c r="E20" s="1" t="s">
        <v>476</v>
      </c>
      <c r="F20" t="s">
        <v>494</v>
      </c>
    </row>
    <row r="21" spans="1:10" x14ac:dyDescent="0.25">
      <c r="A21" s="1" t="str">
        <f ca="1">CELL("address",'Order form'!B16)</f>
        <v>'[LIFTBOY5_Order form_2022.xlsm]Order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512</v>
      </c>
    </row>
    <row r="22" spans="1:10" x14ac:dyDescent="0.25">
      <c r="A22" s="1" t="str">
        <f ca="1">CELL("address",'Order form'!B18)</f>
        <v>'[LIFTBOY5_Order form_2022.xlsm]Order form'!$B$18</v>
      </c>
      <c r="B22" s="1" t="s">
        <v>199</v>
      </c>
      <c r="C22" s="2" t="s">
        <v>479</v>
      </c>
      <c r="D22" s="2" t="s">
        <v>478</v>
      </c>
      <c r="E22" s="2" t="s">
        <v>463</v>
      </c>
      <c r="F22" t="s">
        <v>496</v>
      </c>
    </row>
    <row r="23" spans="1:10" x14ac:dyDescent="0.25">
      <c r="A23" s="1" t="str">
        <f ca="1">CELL("address",'Order form'!H18)</f>
        <v>'[LIFTBOY5_Order form_2022.xlsm]Order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497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500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501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'[LIFTBOY5_Order form_2022.xlsm]Order form'!$B$21</v>
      </c>
      <c r="B29" s="1" t="s">
        <v>199</v>
      </c>
      <c r="C29" s="86" t="s">
        <v>663</v>
      </c>
      <c r="D29" s="86" t="s">
        <v>663</v>
      </c>
      <c r="E29" s="86" t="s">
        <v>663</v>
      </c>
      <c r="F29" s="86" t="s">
        <v>663</v>
      </c>
    </row>
    <row r="30" spans="1:10" x14ac:dyDescent="0.25">
      <c r="A30" s="1" t="str">
        <f ca="1">CELL("address",'Order form'!B22)</f>
        <v>'[LIFTBOY5_Order form_2022.xlsm]Order form'!$B$22</v>
      </c>
      <c r="B30" s="1" t="s">
        <v>199</v>
      </c>
      <c r="C30" s="90" t="s">
        <v>684</v>
      </c>
      <c r="D30" s="90" t="s">
        <v>683</v>
      </c>
      <c r="E30" s="90" t="s">
        <v>681</v>
      </c>
      <c r="F30" t="s">
        <v>682</v>
      </c>
    </row>
    <row r="31" spans="1:10" x14ac:dyDescent="0.25">
      <c r="A31" s="1" t="str">
        <f ca="1">CELL("address",'Order form'!B23)</f>
        <v>'[LIFTBOY5_Order form_2022.xlsm]Order form'!$B$23</v>
      </c>
      <c r="B31" s="1" t="s">
        <v>199</v>
      </c>
      <c r="C31" s="54" t="s">
        <v>518</v>
      </c>
      <c r="D31" s="55" t="s">
        <v>519</v>
      </c>
      <c r="E31" s="6" t="s">
        <v>521</v>
      </c>
      <c r="F31" t="s">
        <v>520</v>
      </c>
    </row>
    <row r="32" spans="1:10" x14ac:dyDescent="0.25">
      <c r="A32" s="1" t="str">
        <f ca="1">CELL("address",'Order form'!B24)</f>
        <v>'[LIFTBOY5_Order form_2022.xlsm]Order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495</v>
      </c>
    </row>
    <row r="33" spans="1:6" x14ac:dyDescent="0.25">
      <c r="A33" s="1" t="str">
        <f ca="1">CELL("address",'Order form'!B25)</f>
        <v>'[LIFTBOY5_Order form_2022.xlsm]Order form'!$B$25</v>
      </c>
      <c r="B33" s="1" t="s">
        <v>199</v>
      </c>
      <c r="C33" s="56" t="s">
        <v>522</v>
      </c>
      <c r="D33" s="56" t="s">
        <v>523</v>
      </c>
      <c r="E33" s="6" t="s">
        <v>525</v>
      </c>
      <c r="F33" t="s">
        <v>524</v>
      </c>
    </row>
    <row r="34" spans="1:6" x14ac:dyDescent="0.25">
      <c r="A34" s="1" t="str">
        <f ca="1">CELL("address",'Order form'!B26)</f>
        <v>'[LIFTBOY5_Order form_2022.xlsm]Order form'!$B$26</v>
      </c>
      <c r="B34" s="1" t="s">
        <v>199</v>
      </c>
      <c r="C34" s="56" t="s">
        <v>526</v>
      </c>
      <c r="D34" s="80" t="s">
        <v>535</v>
      </c>
      <c r="E34" s="80" t="s">
        <v>529</v>
      </c>
      <c r="F34" s="80" t="s">
        <v>532</v>
      </c>
    </row>
    <row r="35" spans="1:6" x14ac:dyDescent="0.25">
      <c r="A35" s="1" t="str">
        <f ca="1">CELL("address",'Order form'!B27)</f>
        <v>'[LIFTBOY5_Order form_2022.xlsm]Order form'!$B$27</v>
      </c>
      <c r="B35" s="1" t="s">
        <v>199</v>
      </c>
      <c r="C35" s="80" t="s">
        <v>527</v>
      </c>
      <c r="D35" s="80" t="s">
        <v>536</v>
      </c>
      <c r="E35" s="80" t="s">
        <v>530</v>
      </c>
      <c r="F35" s="80" t="s">
        <v>533</v>
      </c>
    </row>
    <row r="36" spans="1:6" x14ac:dyDescent="0.25">
      <c r="A36" s="1" t="str">
        <f ca="1">CELL("address",'Order form'!B28)</f>
        <v>'[LIFTBOY5_Order form_2022.xlsm]Order form'!$B$28</v>
      </c>
      <c r="B36" s="1" t="s">
        <v>199</v>
      </c>
      <c r="C36" s="56" t="s">
        <v>528</v>
      </c>
      <c r="D36" s="78" t="s">
        <v>601</v>
      </c>
      <c r="E36" s="56" t="s">
        <v>531</v>
      </c>
      <c r="F36" s="56" t="s">
        <v>534</v>
      </c>
    </row>
    <row r="37" spans="1:6" x14ac:dyDescent="0.25">
      <c r="A37" s="1"/>
      <c r="B37" s="1"/>
      <c r="C37" s="80"/>
      <c r="D37" s="80"/>
      <c r="E37" s="80"/>
      <c r="F37" s="80"/>
    </row>
    <row r="38" spans="1:6" x14ac:dyDescent="0.25">
      <c r="A38" s="1"/>
      <c r="B38" s="1"/>
      <c r="C38" s="80"/>
      <c r="D38" s="80"/>
      <c r="E38" s="80"/>
      <c r="F38" s="80"/>
    </row>
    <row r="39" spans="1:6" x14ac:dyDescent="0.25">
      <c r="A39" s="1" t="str">
        <f ca="1">CELL("address",'Order form'!AN27)</f>
        <v>'[LIFTBOY5_Order form_2022.xlsm]Order form'!$AN$27</v>
      </c>
      <c r="B39" s="1" t="s">
        <v>199</v>
      </c>
      <c r="C39" s="80" t="s">
        <v>603</v>
      </c>
      <c r="D39" s="80" t="s">
        <v>605</v>
      </c>
      <c r="E39" s="80" t="s">
        <v>607</v>
      </c>
      <c r="F39" s="80" t="s">
        <v>609</v>
      </c>
    </row>
    <row r="40" spans="1:6" x14ac:dyDescent="0.25">
      <c r="A40" s="1" t="str">
        <f ca="1">CELL("address",'Order form'!AO27)</f>
        <v>'[LIFTBOY5_Order form_2022.xlsm]Order form'!$AO$27</v>
      </c>
      <c r="B40" s="1" t="s">
        <v>199</v>
      </c>
      <c r="C40" s="80" t="s">
        <v>604</v>
      </c>
      <c r="D40" s="80" t="s">
        <v>606</v>
      </c>
      <c r="E40" s="80" t="s">
        <v>608</v>
      </c>
      <c r="F40" s="80" t="s">
        <v>610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'[LIFTBOY5_Order form_2022.xlsm]Order form'!$Q$21</v>
      </c>
      <c r="B42" s="1" t="s">
        <v>227</v>
      </c>
      <c r="C42" s="92" t="s">
        <v>709</v>
      </c>
      <c r="D42" s="98" t="s">
        <v>717</v>
      </c>
      <c r="E42" s="92" t="s">
        <v>706</v>
      </c>
      <c r="F42" s="92" t="s">
        <v>705</v>
      </c>
    </row>
    <row r="43" spans="1:6" x14ac:dyDescent="0.25">
      <c r="A43" s="1" t="str">
        <f ca="1">CELL("address",'Order form'!Q21)</f>
        <v>'[LIFTBOY5_Order form_2022.xlsm]Order form'!$Q$21</v>
      </c>
      <c r="B43" s="1" t="s">
        <v>227</v>
      </c>
      <c r="C43" s="92" t="s">
        <v>710</v>
      </c>
      <c r="D43" s="92" t="s">
        <v>704</v>
      </c>
      <c r="E43" s="92" t="s">
        <v>708</v>
      </c>
      <c r="F43" s="92" t="s">
        <v>707</v>
      </c>
    </row>
    <row r="44" spans="1:6" x14ac:dyDescent="0.25">
      <c r="A44" s="1"/>
      <c r="B44" s="1"/>
      <c r="C44" s="52"/>
      <c r="D44" s="52"/>
      <c r="E44" s="52"/>
      <c r="F44" s="52"/>
    </row>
    <row r="45" spans="1:6" x14ac:dyDescent="0.25">
      <c r="A45" s="1" t="str">
        <f ca="1">CELL("address",'Order form'!Q23)</f>
        <v>'[LIFTBOY5_Order form_2022.xlsm]Order form'!$Q$23</v>
      </c>
      <c r="B45" s="1" t="s">
        <v>227</v>
      </c>
      <c r="C45" s="52" t="s">
        <v>513</v>
      </c>
      <c r="D45" s="52" t="s">
        <v>514</v>
      </c>
      <c r="E45" s="52" t="s">
        <v>515</v>
      </c>
      <c r="F45" t="s">
        <v>516</v>
      </c>
    </row>
    <row r="46" spans="1:6" x14ac:dyDescent="0.25">
      <c r="A46" s="1" t="str">
        <f ca="1">CELL("address",'Order form'!Q23)</f>
        <v>'[LIFTBOY5_Order form_2022.xlsm]Order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503</v>
      </c>
    </row>
    <row r="47" spans="1:6" x14ac:dyDescent="0.25">
      <c r="A47" s="1" t="str">
        <f ca="1">CELL("address",'Order form'!Q24)</f>
        <v>'[LIFTBOY5_Order form_2022.xlsm]Order form'!$Q$24</v>
      </c>
      <c r="B47" s="1" t="s">
        <v>227</v>
      </c>
      <c r="C47" s="2" t="s">
        <v>102</v>
      </c>
      <c r="D47" s="92" t="s">
        <v>134</v>
      </c>
      <c r="E47" s="2" t="s">
        <v>443</v>
      </c>
      <c r="F47" t="s">
        <v>498</v>
      </c>
    </row>
    <row r="48" spans="1:6" x14ac:dyDescent="0.25">
      <c r="A48" s="1" t="str">
        <f ca="1">CELL("address",'Order form'!Q24)</f>
        <v>'[LIFTBOY5_Order form_2022.xlsm]Order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499</v>
      </c>
    </row>
    <row r="49" spans="1:14" x14ac:dyDescent="0.25">
      <c r="A49" s="1" t="str">
        <f ca="1">CELL("address",'Order form'!Q25)</f>
        <v>'[LIFTBOY5_Order form_2022.xlsm]Order form'!$Q$25</v>
      </c>
      <c r="B49" s="1" t="s">
        <v>227</v>
      </c>
      <c r="C49" s="35" t="s">
        <v>464</v>
      </c>
      <c r="D49" s="35" t="s">
        <v>466</v>
      </c>
      <c r="E49" s="37" t="s">
        <v>472</v>
      </c>
      <c r="F49" t="s">
        <v>502</v>
      </c>
    </row>
    <row r="50" spans="1:14" x14ac:dyDescent="0.25">
      <c r="A50" s="1" t="str">
        <f ca="1">CELL("address",'Order form'!Q25)</f>
        <v>'[LIFTBOY5_Order form_2022.xlsm]Order form'!$Q$25</v>
      </c>
      <c r="B50" s="1" t="s">
        <v>227</v>
      </c>
      <c r="C50" s="35" t="s">
        <v>465</v>
      </c>
      <c r="D50" s="35" t="s">
        <v>467</v>
      </c>
      <c r="E50" s="37" t="s">
        <v>473</v>
      </c>
      <c r="F50" t="s">
        <v>465</v>
      </c>
    </row>
    <row r="51" spans="1:14" x14ac:dyDescent="0.25">
      <c r="A51" s="1" t="str">
        <f ca="1">CELL("address",'Order form'!Q26)</f>
        <v>'[LIFTBOY5_Order form_2022.xlsm]Order form'!$Q$26</v>
      </c>
      <c r="B51" s="1" t="s">
        <v>227</v>
      </c>
      <c r="C51" s="57" t="s">
        <v>513</v>
      </c>
      <c r="D51" s="57" t="s">
        <v>514</v>
      </c>
      <c r="E51" s="57" t="s">
        <v>543</v>
      </c>
      <c r="F51" t="s">
        <v>516</v>
      </c>
    </row>
    <row r="52" spans="1:14" x14ac:dyDescent="0.25">
      <c r="A52" s="1" t="str">
        <f ca="1">CELL("address",'Order form'!Q26)</f>
        <v>'[LIFTBOY5_Order form_2022.xlsm]Order form'!$Q$26</v>
      </c>
      <c r="B52" s="1" t="s">
        <v>227</v>
      </c>
      <c r="C52" s="57" t="s">
        <v>537</v>
      </c>
      <c r="D52" s="57" t="s">
        <v>539</v>
      </c>
      <c r="E52" s="2" t="s">
        <v>541</v>
      </c>
      <c r="F52" t="s">
        <v>544</v>
      </c>
    </row>
    <row r="53" spans="1:14" x14ac:dyDescent="0.25">
      <c r="A53" s="1" t="str">
        <f ca="1">CELL("address",'Order form'!Q26)</f>
        <v>'[LIFTBOY5_Order form_2022.xlsm]Order form'!$Q$26</v>
      </c>
      <c r="B53" s="1" t="s">
        <v>227</v>
      </c>
      <c r="C53" s="57" t="s">
        <v>538</v>
      </c>
      <c r="D53" s="57" t="s">
        <v>540</v>
      </c>
      <c r="E53" s="2" t="s">
        <v>542</v>
      </c>
      <c r="F53" t="s">
        <v>545</v>
      </c>
    </row>
    <row r="54" spans="1:14" x14ac:dyDescent="0.25">
      <c r="A54" s="1" t="str">
        <f ca="1">CELL("address",'Order form'!Q27)</f>
        <v>'[LIFTBOY5_Order form_2022.xlsm]Order form'!$Q$27</v>
      </c>
      <c r="B54" s="1" t="s">
        <v>227</v>
      </c>
      <c r="C54" s="57" t="s">
        <v>513</v>
      </c>
      <c r="D54" s="57" t="s">
        <v>514</v>
      </c>
      <c r="E54" s="57" t="s">
        <v>543</v>
      </c>
      <c r="F54" t="s">
        <v>516</v>
      </c>
    </row>
    <row r="55" spans="1:14" x14ac:dyDescent="0.25">
      <c r="A55" s="1" t="str">
        <f ca="1">CELL("address",'Order form'!Q27)</f>
        <v>'[LIFTBOY5_Order form_2022.xlsm]Order form'!$Q$27</v>
      </c>
      <c r="B55" s="1" t="s">
        <v>227</v>
      </c>
      <c r="C55" s="57" t="s">
        <v>537</v>
      </c>
      <c r="D55" s="57" t="s">
        <v>539</v>
      </c>
      <c r="E55" s="2" t="s">
        <v>541</v>
      </c>
      <c r="F55" t="s">
        <v>544</v>
      </c>
    </row>
    <row r="56" spans="1:14" x14ac:dyDescent="0.25">
      <c r="A56" s="1" t="str">
        <f ca="1">CELL("address",'Order form'!Q27)</f>
        <v>'[LIFTBOY5_Order form_2022.xlsm]Order form'!$Q$27</v>
      </c>
      <c r="B56" s="1" t="s">
        <v>227</v>
      </c>
      <c r="C56" s="57" t="s">
        <v>538</v>
      </c>
      <c r="D56" s="57" t="s">
        <v>540</v>
      </c>
      <c r="E56" s="2" t="s">
        <v>542</v>
      </c>
      <c r="F56" t="s">
        <v>545</v>
      </c>
    </row>
    <row r="57" spans="1:14" x14ac:dyDescent="0.25">
      <c r="A57" s="1" t="str">
        <f ca="1">CELL("address",'Order form'!Q28)</f>
        <v>'[LIFTBOY5_Order form_2022.xlsm]Order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506</v>
      </c>
    </row>
    <row r="58" spans="1:14" x14ac:dyDescent="0.25">
      <c r="A58" s="1" t="str">
        <f ca="1">CELL("address",'Order form'!Q28)</f>
        <v>'[LIFTBOY5_Order form_2022.xlsm]Order form'!$Q$28</v>
      </c>
      <c r="B58" s="1" t="s">
        <v>227</v>
      </c>
      <c r="C58" s="82" t="s">
        <v>620</v>
      </c>
      <c r="D58" s="82" t="s">
        <v>621</v>
      </c>
      <c r="E58" s="82" t="s">
        <v>620</v>
      </c>
      <c r="F58" t="s">
        <v>622</v>
      </c>
    </row>
    <row r="59" spans="1:14" x14ac:dyDescent="0.25">
      <c r="A59" s="1" t="str">
        <f ca="1">CELL("address",'Order form'!Q28)</f>
        <v>'[LIFTBOY5_Order form_2022.xlsm]Order form'!$Q$28</v>
      </c>
      <c r="B59" s="1" t="s">
        <v>227</v>
      </c>
      <c r="C59" s="37" t="s">
        <v>470</v>
      </c>
      <c r="D59" s="37" t="s">
        <v>470</v>
      </c>
      <c r="E59" s="37" t="s">
        <v>470</v>
      </c>
      <c r="F59" s="37" t="s">
        <v>470</v>
      </c>
    </row>
    <row r="60" spans="1:14" x14ac:dyDescent="0.25">
      <c r="A60" s="1" t="str">
        <f ca="1">CELL("address",'Order form'!AM22)</f>
        <v>'[LIFTBOY5_Order form_2022.xlsm]Order form'!$AM$22</v>
      </c>
      <c r="B60" s="91" t="s">
        <v>199</v>
      </c>
      <c r="C60" s="90" t="s">
        <v>687</v>
      </c>
      <c r="D60" s="90" t="s">
        <v>688</v>
      </c>
      <c r="E60" s="90" t="s">
        <v>686</v>
      </c>
      <c r="F60" s="37" t="s">
        <v>685</v>
      </c>
    </row>
    <row r="61" spans="1:14" x14ac:dyDescent="0.25">
      <c r="A61" s="1" t="str">
        <f ca="1">CELL("address",'Order form'!AM23)</f>
        <v>'[LIFTBOY5_Order form_2022.xlsm]Order form'!$AM$23</v>
      </c>
      <c r="B61" s="79" t="s">
        <v>291</v>
      </c>
      <c r="C61" s="85" t="s">
        <v>638</v>
      </c>
      <c r="D61" s="85" t="s">
        <v>639</v>
      </c>
      <c r="E61" s="85" t="s">
        <v>641</v>
      </c>
      <c r="F61" s="85" t="s">
        <v>640</v>
      </c>
    </row>
    <row r="62" spans="1:14" x14ac:dyDescent="0.25">
      <c r="A62" s="1" t="str">
        <f ca="1">CELL("address",'Order form'!AM26)</f>
        <v>'[LIFTBOY5_Order form_2022.xlsm]Order form'!$AM$26</v>
      </c>
      <c r="B62" s="79" t="s">
        <v>291</v>
      </c>
      <c r="C62" s="85" t="s">
        <v>637</v>
      </c>
      <c r="D62" s="85" t="s">
        <v>643</v>
      </c>
      <c r="E62" s="85" t="s">
        <v>645</v>
      </c>
      <c r="F62" s="85" t="s">
        <v>647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'[LIFTBOY5_Order form_2022.xlsm]Order form'!$AM$27</v>
      </c>
      <c r="B63" s="79" t="s">
        <v>291</v>
      </c>
      <c r="C63" s="85" t="s">
        <v>642</v>
      </c>
      <c r="D63" s="85" t="s">
        <v>644</v>
      </c>
      <c r="E63" s="85" t="s">
        <v>646</v>
      </c>
      <c r="F63" s="85" t="s">
        <v>648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'[LIFTBOY5_Order form_2022.xlsm]Order form'!$AM$37</v>
      </c>
      <c r="B64" s="79" t="s">
        <v>291</v>
      </c>
      <c r="C64" s="81" t="s">
        <v>611</v>
      </c>
      <c r="D64" s="81" t="s">
        <v>612</v>
      </c>
      <c r="E64" s="81" t="s">
        <v>613</v>
      </c>
      <c r="F64" s="81" t="s">
        <v>614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form'!AM45)</f>
        <v>'[LIFTBOY5_Order form_2022.xlsm]Order form'!$AM$45</v>
      </c>
      <c r="B65" s="79" t="s">
        <v>291</v>
      </c>
      <c r="C65" s="89" t="s">
        <v>680</v>
      </c>
      <c r="D65" s="92" t="s">
        <v>701</v>
      </c>
      <c r="E65" s="92" t="s">
        <v>702</v>
      </c>
      <c r="F65" s="97" t="s">
        <v>716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'[LIFTBOY5_Order form_2022.xlsm]Order form'!$AN$39</v>
      </c>
      <c r="B66" s="79" t="s">
        <v>199</v>
      </c>
      <c r="C66" s="85" t="s">
        <v>649</v>
      </c>
      <c r="D66" s="85" t="s">
        <v>650</v>
      </c>
      <c r="E66" s="85" t="s">
        <v>651</v>
      </c>
      <c r="F66" s="85" t="s">
        <v>652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form'!AN64)</f>
        <v>'[LIFTBOY5_Order form_2022.xlsm]Order form'!$AN$64</v>
      </c>
      <c r="B67" s="79" t="s">
        <v>199</v>
      </c>
      <c r="C67" s="81" t="s">
        <v>174</v>
      </c>
      <c r="D67" s="81" t="s">
        <v>137</v>
      </c>
      <c r="E67" s="81" t="s">
        <v>602</v>
      </c>
      <c r="F67" s="81" t="s">
        <v>501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form'!AN45)</f>
        <v>'[LIFTBOY5_Order form_2022.xlsm]Order form'!$AN$45</v>
      </c>
      <c r="B68" s="79" t="s">
        <v>199</v>
      </c>
      <c r="C68" s="81" t="s">
        <v>173</v>
      </c>
      <c r="D68" s="81" t="s">
        <v>136</v>
      </c>
      <c r="E68" s="81" t="s">
        <v>619</v>
      </c>
      <c r="F68" s="81" t="s">
        <v>500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form'!AP45)</f>
        <v>'[LIFTBOY5_Order form_2022.xlsm]Order form'!$AP$45</v>
      </c>
      <c r="B69" s="79" t="s">
        <v>199</v>
      </c>
      <c r="C69" s="81" t="s">
        <v>174</v>
      </c>
      <c r="D69" s="81" t="s">
        <v>137</v>
      </c>
      <c r="E69" s="81" t="s">
        <v>602</v>
      </c>
      <c r="F69" s="81" t="s">
        <v>501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form'!AP64)</f>
        <v>'[LIFTBOY5_Order form_2022.xlsm]Order form'!$AP$64</v>
      </c>
      <c r="B70" s="79" t="s">
        <v>199</v>
      </c>
      <c r="C70" s="81" t="s">
        <v>173</v>
      </c>
      <c r="D70" s="81" t="s">
        <v>136</v>
      </c>
      <c r="E70" s="81" t="s">
        <v>619</v>
      </c>
      <c r="F70" s="81" t="s">
        <v>500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form'!B30)</f>
        <v>'[LIFTBOY5_Order form_2022.xlsm]Order form'!$B$30</v>
      </c>
      <c r="B71" s="1" t="s">
        <v>199</v>
      </c>
      <c r="C71" s="86" t="s">
        <v>665</v>
      </c>
      <c r="D71" s="86" t="s">
        <v>665</v>
      </c>
      <c r="E71" s="86" t="s">
        <v>665</v>
      </c>
      <c r="F71" s="86" t="s">
        <v>665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form'!B31)</f>
        <v>'[LIFTBOY5_Order form_2022.xlsm]Order form'!$B$31</v>
      </c>
      <c r="B72" s="1" t="s">
        <v>199</v>
      </c>
      <c r="C72" s="37" t="s">
        <v>546</v>
      </c>
      <c r="D72" s="37" t="s">
        <v>550</v>
      </c>
      <c r="E72" s="37" t="s">
        <v>555</v>
      </c>
      <c r="F72" s="37" t="s">
        <v>552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form'!B32)</f>
        <v>'[LIFTBOY5_Order form_2022.xlsm]Order form'!$B$32</v>
      </c>
      <c r="B73" s="1" t="s">
        <v>199</v>
      </c>
      <c r="C73" s="37" t="s">
        <v>547</v>
      </c>
      <c r="D73" s="37" t="s">
        <v>551</v>
      </c>
      <c r="E73" s="37" t="s">
        <v>554</v>
      </c>
      <c r="F73" s="37" t="s">
        <v>553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form'!B33)</f>
        <v>'[LIFTBOY5_Order form_2022.xlsm]Order form'!$B$33</v>
      </c>
      <c r="B74" s="1" t="s">
        <v>199</v>
      </c>
      <c r="C74" s="83" t="s">
        <v>623</v>
      </c>
      <c r="D74" s="83" t="s">
        <v>625</v>
      </c>
      <c r="E74" s="83" t="s">
        <v>630</v>
      </c>
      <c r="F74" s="83" t="s">
        <v>628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form'!B34)</f>
        <v>'[LIFTBOY5_Order form_2022.xlsm]Order form'!$B$34</v>
      </c>
      <c r="B75" s="1" t="s">
        <v>199</v>
      </c>
      <c r="C75" s="83" t="s">
        <v>624</v>
      </c>
      <c r="D75" s="83" t="s">
        <v>626</v>
      </c>
      <c r="E75" s="83" t="s">
        <v>627</v>
      </c>
      <c r="F75" s="83" t="s">
        <v>629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form'!B35)</f>
        <v>'[LIFTBOY5_Order form_2022.xlsm]Order form'!$B$35</v>
      </c>
      <c r="B76" s="1" t="s">
        <v>199</v>
      </c>
      <c r="C76" s="83" t="s">
        <v>632</v>
      </c>
      <c r="D76" s="83" t="s">
        <v>631</v>
      </c>
      <c r="E76" s="83" t="s">
        <v>633</v>
      </c>
      <c r="F76" s="37" t="s">
        <v>634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 t="str">
        <f ca="1">CELL("address",'Order form'!B36)</f>
        <v>'[LIFTBOY5_Order form_2022.xlsm]Order form'!$B$36</v>
      </c>
      <c r="B77" s="1" t="s">
        <v>199</v>
      </c>
      <c r="C77" s="97" t="s">
        <v>711</v>
      </c>
      <c r="D77" s="97" t="s">
        <v>668</v>
      </c>
      <c r="E77" s="97" t="s">
        <v>712</v>
      </c>
      <c r="F77" s="97" t="s">
        <v>714</v>
      </c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form'!B37)</f>
        <v>'[LIFTBOY5_Order form_2022.xlsm]Order form'!$B$37</v>
      </c>
      <c r="B78" s="1" t="s">
        <v>199</v>
      </c>
      <c r="C78" s="37" t="s">
        <v>548</v>
      </c>
      <c r="D78" s="97" t="s">
        <v>556</v>
      </c>
      <c r="E78" s="97" t="s">
        <v>713</v>
      </c>
      <c r="F78" s="97" t="s">
        <v>715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/>
      <c r="D79" s="97" t="s">
        <v>703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form'!B39)</f>
        <v>'[LIFTBOY5_Order form_2022.xlsm]Order form'!$B$39</v>
      </c>
      <c r="B80" s="1" t="s">
        <v>199</v>
      </c>
      <c r="C80" s="37" t="s">
        <v>549</v>
      </c>
      <c r="D80" s="37" t="s">
        <v>557</v>
      </c>
      <c r="E80" s="37" t="s">
        <v>559</v>
      </c>
      <c r="F80" s="37" t="s">
        <v>558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/>
      <c r="B81" s="1"/>
      <c r="C81" s="37" t="str">
        <f>IF(AND(Q81=0,Q80="yes"),"Set the special rail LENGTH in mm","")</f>
        <v/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form'!B41)</f>
        <v>'[LIFTBOY5_Order form_2022.xlsm]Order form'!$B$41</v>
      </c>
      <c r="B82" s="1" t="s">
        <v>199</v>
      </c>
      <c r="C82" s="86" t="s">
        <v>666</v>
      </c>
      <c r="D82" s="86" t="s">
        <v>666</v>
      </c>
      <c r="E82" s="86" t="s">
        <v>666</v>
      </c>
      <c r="F82" s="86" t="s">
        <v>666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form'!B42)</f>
        <v>'[LIFTBOY5_Order form_2022.xlsm]Order form'!$B$42</v>
      </c>
      <c r="B83" s="1" t="s">
        <v>199</v>
      </c>
      <c r="C83" s="86" t="s">
        <v>664</v>
      </c>
      <c r="D83" s="86" t="s">
        <v>664</v>
      </c>
      <c r="E83" s="86" t="s">
        <v>664</v>
      </c>
      <c r="F83" s="86" t="s">
        <v>664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form'!B43)</f>
        <v>'[LIFTBOY5_Order form_2022.xlsm]Order form'!$B$43</v>
      </c>
      <c r="B84" s="1" t="s">
        <v>199</v>
      </c>
      <c r="C84" s="86" t="s">
        <v>654</v>
      </c>
      <c r="D84" s="89" t="s">
        <v>669</v>
      </c>
      <c r="E84" s="86" t="s">
        <v>654</v>
      </c>
      <c r="F84" s="86" t="s">
        <v>654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 t="str">
        <f ca="1">CELL("address",'Order form'!B44)</f>
        <v>'[LIFTBOY5_Order form_2022.xlsm]Order form'!$B$44</v>
      </c>
      <c r="B85" s="1" t="s">
        <v>199</v>
      </c>
      <c r="C85" s="89" t="s">
        <v>671</v>
      </c>
      <c r="D85" s="92" t="s">
        <v>670</v>
      </c>
      <c r="E85" s="86" t="s">
        <v>655</v>
      </c>
      <c r="F85" s="86" t="s">
        <v>655</v>
      </c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form'!B45)</f>
        <v>'[LIFTBOY5_Order form_2022.xlsm]Order form'!$B$45</v>
      </c>
      <c r="B86" s="1" t="s">
        <v>199</v>
      </c>
      <c r="C86" s="89" t="s">
        <v>676</v>
      </c>
      <c r="D86" s="92" t="s">
        <v>679</v>
      </c>
      <c r="E86" s="86" t="s">
        <v>678</v>
      </c>
      <c r="F86" s="86" t="s">
        <v>677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form'!B46)</f>
        <v>'[LIFTBOY5_Order form_2022.xlsm]Order form'!$B$46</v>
      </c>
      <c r="B87" s="1" t="s">
        <v>199</v>
      </c>
      <c r="C87" s="86" t="s">
        <v>656</v>
      </c>
      <c r="D87" s="86" t="s">
        <v>657</v>
      </c>
      <c r="E87" s="86" t="s">
        <v>658</v>
      </c>
      <c r="F87" s="86" t="s">
        <v>659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/>
      <c r="B88" s="1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5">
      <c r="A89" s="1" t="str">
        <f ca="1">CELL("address",'Order form'!Q31)</f>
        <v>'[LIFTBOY5_Order form_2022.xlsm]Order form'!$Q$31</v>
      </c>
      <c r="B89" s="1" t="s">
        <v>227</v>
      </c>
      <c r="C89" s="37" t="s">
        <v>108</v>
      </c>
      <c r="D89" s="37" t="s">
        <v>184</v>
      </c>
      <c r="E89" s="37" t="s">
        <v>396</v>
      </c>
      <c r="F89" s="37" t="s">
        <v>108</v>
      </c>
      <c r="G89" s="37"/>
      <c r="H89" s="37"/>
      <c r="I89" s="37"/>
      <c r="J89" s="37"/>
      <c r="K89" s="37"/>
      <c r="L89" s="37"/>
      <c r="M89" s="37"/>
      <c r="N89" s="37"/>
    </row>
    <row r="90" spans="1:14" x14ac:dyDescent="0.25">
      <c r="A90" s="1" t="str">
        <f ca="1">CELL("address",'Order form'!Q31)</f>
        <v>'[LIFTBOY5_Order form_2022.xlsm]Order form'!$Q$31</v>
      </c>
      <c r="B90" s="1" t="s">
        <v>227</v>
      </c>
      <c r="C90" s="37" t="s">
        <v>109</v>
      </c>
      <c r="D90" s="37" t="s">
        <v>183</v>
      </c>
      <c r="E90" s="37" t="s">
        <v>395</v>
      </c>
      <c r="F90" s="37" t="s">
        <v>503</v>
      </c>
      <c r="G90" s="37"/>
      <c r="H90" s="37"/>
      <c r="I90" s="37"/>
      <c r="J90" s="37"/>
      <c r="K90" s="37"/>
      <c r="L90" s="37"/>
      <c r="M90" s="37"/>
      <c r="N90" s="37"/>
    </row>
    <row r="91" spans="1:14" x14ac:dyDescent="0.25">
      <c r="A91" s="1" t="str">
        <f ca="1">CELL("address",'Order form'!Q32)</f>
        <v>'[LIFTBOY5_Order form_2022.xlsm]Order form'!$Q$32</v>
      </c>
      <c r="B91" s="1" t="s">
        <v>227</v>
      </c>
      <c r="C91" s="35" t="s">
        <v>108</v>
      </c>
      <c r="D91" s="2" t="s">
        <v>184</v>
      </c>
      <c r="E91" s="2" t="s">
        <v>396</v>
      </c>
      <c r="F91" t="s">
        <v>108</v>
      </c>
    </row>
    <row r="92" spans="1:14" x14ac:dyDescent="0.25">
      <c r="A92" s="1" t="str">
        <f ca="1">CELL("address",'Order form'!Q32)</f>
        <v>'[LIFTBOY5_Order form_2022.xlsm]Order form'!$Q$32</v>
      </c>
      <c r="B92" s="1" t="s">
        <v>227</v>
      </c>
      <c r="C92" s="35" t="s">
        <v>109</v>
      </c>
      <c r="D92" s="2" t="s">
        <v>183</v>
      </c>
      <c r="E92" s="2" t="s">
        <v>395</v>
      </c>
      <c r="F92" t="s">
        <v>503</v>
      </c>
    </row>
    <row r="93" spans="1:14" x14ac:dyDescent="0.25">
      <c r="A93" s="1" t="str">
        <f ca="1">CELL("address",'Order form'!Q33)</f>
        <v>'[LIFTBOY5_Order form_2022.xlsm]Order form'!$Q$33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form'!Q33)</f>
        <v>'[LIFTBOY5_Order form_2022.xlsm]Order form'!$Q$33</v>
      </c>
      <c r="B94" s="1" t="s">
        <v>227</v>
      </c>
      <c r="C94" s="83" t="s">
        <v>635</v>
      </c>
      <c r="D94" s="83" t="s">
        <v>635</v>
      </c>
      <c r="E94" s="83" t="s">
        <v>635</v>
      </c>
      <c r="F94" s="83" t="s">
        <v>635</v>
      </c>
    </row>
    <row r="95" spans="1:14" x14ac:dyDescent="0.25">
      <c r="A95" s="1" t="str">
        <f ca="1">CELL("address",'Order form'!Q33)</f>
        <v>'[LIFTBOY5_Order form_2022.xlsm]Order form'!$Q$33</v>
      </c>
      <c r="B95" s="1" t="s">
        <v>227</v>
      </c>
      <c r="C95" s="83" t="s">
        <v>636</v>
      </c>
      <c r="D95" s="83" t="s">
        <v>636</v>
      </c>
      <c r="E95" s="83" t="s">
        <v>636</v>
      </c>
      <c r="F95" s="83" t="s">
        <v>636</v>
      </c>
    </row>
    <row r="96" spans="1:14" x14ac:dyDescent="0.25">
      <c r="A96" s="1" t="str">
        <f ca="1">CELL("address",'Order form'!Q34)</f>
        <v>'[LIFTBOY5_Order form_2022.xlsm]Order form'!$Q$34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6" x14ac:dyDescent="0.25">
      <c r="A97" s="1" t="str">
        <f ca="1">CELL("address",'Order form'!Q34)</f>
        <v>'[LIFTBOY5_Order form_2022.xlsm]Order form'!$Q$34</v>
      </c>
      <c r="B97" s="1" t="s">
        <v>227</v>
      </c>
      <c r="C97" s="83" t="s">
        <v>635</v>
      </c>
      <c r="D97" s="83" t="s">
        <v>635</v>
      </c>
      <c r="E97" s="83" t="s">
        <v>635</v>
      </c>
      <c r="F97" s="83" t="s">
        <v>635</v>
      </c>
    </row>
    <row r="98" spans="1:6" x14ac:dyDescent="0.25">
      <c r="A98" s="1" t="str">
        <f ca="1">CELL("address",'Order form'!Q34)</f>
        <v>'[LIFTBOY5_Order form_2022.xlsm]Order form'!$Q$34</v>
      </c>
      <c r="B98" s="1" t="s">
        <v>227</v>
      </c>
      <c r="C98" s="83" t="s">
        <v>636</v>
      </c>
      <c r="D98" s="83" t="s">
        <v>636</v>
      </c>
      <c r="E98" s="83" t="s">
        <v>636</v>
      </c>
      <c r="F98" s="83" t="s">
        <v>636</v>
      </c>
    </row>
    <row r="99" spans="1:6" x14ac:dyDescent="0.25">
      <c r="A99" s="1" t="str">
        <f ca="1">CELL("address",'Order form'!Q35)</f>
        <v>'[LIFTBOY5_Order form_2022.xlsm]Order form'!$Q$35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6" x14ac:dyDescent="0.25">
      <c r="A100" s="1" t="str">
        <f ca="1">CELL("address",'Order form'!Q35)</f>
        <v>'[LIFTBOY5_Order form_2022.xlsm]Order form'!$Q$35</v>
      </c>
      <c r="B100" s="1" t="s">
        <v>227</v>
      </c>
      <c r="C100" s="83" t="s">
        <v>635</v>
      </c>
      <c r="D100" s="83" t="s">
        <v>635</v>
      </c>
      <c r="E100" s="83" t="s">
        <v>635</v>
      </c>
      <c r="F100" s="83" t="s">
        <v>635</v>
      </c>
    </row>
    <row r="101" spans="1:6" x14ac:dyDescent="0.25">
      <c r="A101" s="1" t="str">
        <f ca="1">CELL("address",'Order form'!Q35)</f>
        <v>'[LIFTBOY5_Order form_2022.xlsm]Order form'!$Q$35</v>
      </c>
      <c r="B101" s="1" t="s">
        <v>227</v>
      </c>
      <c r="C101" s="83" t="s">
        <v>636</v>
      </c>
      <c r="D101" s="83" t="s">
        <v>636</v>
      </c>
      <c r="E101" s="83" t="s">
        <v>636</v>
      </c>
      <c r="F101" s="83" t="s">
        <v>636</v>
      </c>
    </row>
    <row r="102" spans="1:6" x14ac:dyDescent="0.25">
      <c r="A102" s="1" t="str">
        <f ca="1">CELL("address",'Order form'!Q36)</f>
        <v>'[LIFTBOY5_Order form_2022.xlsm]Order form'!$Q$36</v>
      </c>
      <c r="B102" s="1" t="s">
        <v>227</v>
      </c>
      <c r="C102" s="35" t="s">
        <v>108</v>
      </c>
      <c r="D102" s="2" t="s">
        <v>184</v>
      </c>
      <c r="E102" s="2" t="s">
        <v>396</v>
      </c>
      <c r="F102" t="s">
        <v>108</v>
      </c>
    </row>
    <row r="103" spans="1:6" x14ac:dyDescent="0.25">
      <c r="A103" s="1" t="str">
        <f ca="1">CELL("address",'Order form'!Q36)</f>
        <v>'[LIFTBOY5_Order form_2022.xlsm]Order form'!$Q$36</v>
      </c>
      <c r="B103" s="1" t="s">
        <v>227</v>
      </c>
      <c r="C103" s="35" t="s">
        <v>109</v>
      </c>
      <c r="D103" s="2" t="s">
        <v>183</v>
      </c>
      <c r="E103" s="2" t="s">
        <v>395</v>
      </c>
      <c r="F103" t="s">
        <v>503</v>
      </c>
    </row>
    <row r="104" spans="1:6" x14ac:dyDescent="0.25">
      <c r="A104" s="1" t="str">
        <f ca="1">CELL("address",'Order form'!Q37)</f>
        <v>'[LIFTBOY5_Order form_2022.xlsm]Order form'!$Q$37</v>
      </c>
      <c r="B104" s="1" t="s">
        <v>227</v>
      </c>
      <c r="C104" s="35" t="s">
        <v>108</v>
      </c>
      <c r="D104" s="2" t="s">
        <v>184</v>
      </c>
      <c r="E104" s="2" t="s">
        <v>396</v>
      </c>
      <c r="F104" t="s">
        <v>108</v>
      </c>
    </row>
    <row r="105" spans="1:6" x14ac:dyDescent="0.25">
      <c r="A105" s="1" t="str">
        <f ca="1">CELL("address",'Order form'!Q37)</f>
        <v>'[LIFTBOY5_Order form_2022.xlsm]Order form'!$Q$37</v>
      </c>
      <c r="B105" s="1" t="s">
        <v>227</v>
      </c>
      <c r="C105" s="35" t="s">
        <v>109</v>
      </c>
      <c r="D105" s="2" t="s">
        <v>183</v>
      </c>
      <c r="E105" s="2" t="s">
        <v>395</v>
      </c>
      <c r="F105" t="s">
        <v>503</v>
      </c>
    </row>
    <row r="106" spans="1:6" x14ac:dyDescent="0.25">
      <c r="A106" s="1" t="str">
        <f ca="1">CELL("address",'Order form'!Q38)</f>
        <v>'[LIFTBOY5_Order form_2022.xlsm]Order form'!$Q$38</v>
      </c>
      <c r="B106" s="1" t="s">
        <v>227</v>
      </c>
      <c r="C106" s="35" t="s">
        <v>108</v>
      </c>
      <c r="D106" s="2" t="s">
        <v>184</v>
      </c>
      <c r="E106" s="2" t="s">
        <v>396</v>
      </c>
      <c r="F106" t="s">
        <v>108</v>
      </c>
    </row>
    <row r="107" spans="1:6" x14ac:dyDescent="0.25">
      <c r="A107" s="1" t="str">
        <f ca="1">CELL("address",'Order form'!Q38)</f>
        <v>'[LIFTBOY5_Order form_2022.xlsm]Order form'!$Q$38</v>
      </c>
      <c r="B107" s="1" t="s">
        <v>227</v>
      </c>
      <c r="C107" s="35" t="s">
        <v>109</v>
      </c>
      <c r="D107" s="35" t="s">
        <v>183</v>
      </c>
      <c r="E107" s="35" t="s">
        <v>395</v>
      </c>
      <c r="F107" t="s">
        <v>503</v>
      </c>
    </row>
    <row r="108" spans="1:6" x14ac:dyDescent="0.25">
      <c r="A108" s="1" t="str">
        <f ca="1">CELL("address",'Order form'!Q39)</f>
        <v>'[LIFTBOY5_Order form_2022.xlsm]Order form'!$Q$39</v>
      </c>
      <c r="B108" s="1" t="s">
        <v>227</v>
      </c>
      <c r="C108" s="35" t="s">
        <v>108</v>
      </c>
      <c r="D108" s="2" t="s">
        <v>184</v>
      </c>
      <c r="E108" s="2" t="s">
        <v>396</v>
      </c>
      <c r="F108" t="s">
        <v>108</v>
      </c>
    </row>
    <row r="109" spans="1:6" x14ac:dyDescent="0.25">
      <c r="A109" s="1" t="str">
        <f ca="1">CELL("address",'Order form'!Q39)</f>
        <v>'[LIFTBOY5_Order form_2022.xlsm]Order form'!$Q$39</v>
      </c>
      <c r="B109" s="1" t="s">
        <v>227</v>
      </c>
      <c r="C109" s="58" t="s">
        <v>109</v>
      </c>
      <c r="D109" s="58" t="s">
        <v>183</v>
      </c>
      <c r="E109" s="2" t="s">
        <v>395</v>
      </c>
      <c r="F109" t="s">
        <v>503</v>
      </c>
    </row>
    <row r="110" spans="1:6" ht="22.5" customHeight="1" x14ac:dyDescent="0.25">
      <c r="A110" s="1" t="str">
        <f ca="1">CELL("address",'Order form'!Q40)</f>
        <v>'[LIFTBOY5_Order form_2022.xlsm]Order form'!$Q$40</v>
      </c>
      <c r="B110" s="1" t="s">
        <v>227</v>
      </c>
      <c r="C110" s="35" t="s">
        <v>108</v>
      </c>
      <c r="D110" s="2" t="s">
        <v>184</v>
      </c>
      <c r="E110" s="2" t="s">
        <v>396</v>
      </c>
      <c r="F110" t="s">
        <v>108</v>
      </c>
    </row>
    <row r="111" spans="1:6" x14ac:dyDescent="0.25">
      <c r="A111" s="1" t="str">
        <f ca="1">CELL("address",'Order form'!Q40)</f>
        <v>'[LIFTBOY5_Order form_2022.xlsm]Order form'!$Q$40</v>
      </c>
      <c r="B111" s="1" t="s">
        <v>227</v>
      </c>
      <c r="C111" s="58" t="s">
        <v>109</v>
      </c>
      <c r="D111" s="58" t="s">
        <v>183</v>
      </c>
      <c r="E111" s="2" t="s">
        <v>395</v>
      </c>
      <c r="F111" t="s">
        <v>503</v>
      </c>
    </row>
    <row r="112" spans="1:6" x14ac:dyDescent="0.25">
      <c r="A112" s="1" t="str">
        <f ca="1">CELL("address",'Order form'!Q41)</f>
        <v>'[LIFTBOY5_Order form_2022.xlsm]Order form'!$Q$41</v>
      </c>
      <c r="B112" s="1" t="s">
        <v>227</v>
      </c>
      <c r="C112" s="35" t="s">
        <v>108</v>
      </c>
      <c r="D112" s="2" t="s">
        <v>184</v>
      </c>
      <c r="E112" s="2" t="s">
        <v>396</v>
      </c>
      <c r="F112" t="s">
        <v>108</v>
      </c>
    </row>
    <row r="113" spans="1:36" x14ac:dyDescent="0.25">
      <c r="A113" s="1" t="str">
        <f ca="1">CELL("address",'Order form'!Q41)</f>
        <v>'[LIFTBOY5_Order form_2022.xlsm]Order form'!$Q$41</v>
      </c>
      <c r="B113" s="1" t="s">
        <v>227</v>
      </c>
      <c r="C113" s="58" t="s">
        <v>109</v>
      </c>
      <c r="D113" s="58" t="s">
        <v>183</v>
      </c>
      <c r="E113" s="2" t="s">
        <v>395</v>
      </c>
      <c r="F113" t="s">
        <v>503</v>
      </c>
    </row>
    <row r="114" spans="1:36" s="33" customFormat="1" x14ac:dyDescent="0.25">
      <c r="A114" s="1" t="str">
        <f ca="1">CELL("address",'Order form'!Q42)</f>
        <v>'[LIFTBOY5_Order form_2022.xlsm]Order form'!$Q$42</v>
      </c>
      <c r="B114" s="1" t="s">
        <v>227</v>
      </c>
      <c r="C114" s="35" t="s">
        <v>108</v>
      </c>
      <c r="D114" s="2" t="s">
        <v>184</v>
      </c>
      <c r="E114" s="2" t="s">
        <v>396</v>
      </c>
      <c r="F114" t="s">
        <v>108</v>
      </c>
      <c r="G114"/>
      <c r="H114" s="49"/>
      <c r="I114" s="37"/>
      <c r="J114" s="3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33" customFormat="1" x14ac:dyDescent="0.25">
      <c r="A115" s="1" t="str">
        <f ca="1">CELL("address",'Order form'!Q42)</f>
        <v>'[LIFTBOY5_Order form_2022.xlsm]Order form'!$Q$42</v>
      </c>
      <c r="B115" s="1" t="s">
        <v>227</v>
      </c>
      <c r="C115" s="58" t="s">
        <v>109</v>
      </c>
      <c r="D115" s="58" t="s">
        <v>183</v>
      </c>
      <c r="E115" s="2" t="s">
        <v>395</v>
      </c>
      <c r="F115" t="s">
        <v>503</v>
      </c>
      <c r="G115"/>
      <c r="H115" s="35"/>
      <c r="I115" s="48"/>
      <c r="J115" s="3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x14ac:dyDescent="0.25">
      <c r="A116" s="1" t="str">
        <f ca="1">CELL("address",'Order form'!Q43)</f>
        <v>'[LIFTBOY5_Order form_2022.xlsm]Order form'!$Q$43</v>
      </c>
      <c r="B116" s="1" t="s">
        <v>227</v>
      </c>
      <c r="C116" s="86" t="s">
        <v>660</v>
      </c>
      <c r="D116" s="86" t="s">
        <v>136</v>
      </c>
      <c r="E116" s="86" t="s">
        <v>662</v>
      </c>
      <c r="F116" t="s">
        <v>500</v>
      </c>
      <c r="H116" s="48"/>
      <c r="I116" s="48"/>
    </row>
    <row r="117" spans="1:36" x14ac:dyDescent="0.25">
      <c r="A117" s="1" t="str">
        <f ca="1">CELL("address",'Order form'!Q43)</f>
        <v>'[LIFTBOY5_Order form_2022.xlsm]Order form'!$Q$43</v>
      </c>
      <c r="B117" s="1" t="s">
        <v>227</v>
      </c>
      <c r="C117" s="86" t="s">
        <v>661</v>
      </c>
      <c r="D117" s="86" t="s">
        <v>137</v>
      </c>
      <c r="E117" s="86" t="s">
        <v>602</v>
      </c>
      <c r="F117" s="87" t="s">
        <v>501</v>
      </c>
      <c r="H117" s="48"/>
      <c r="I117" s="48"/>
    </row>
    <row r="118" spans="1:36" x14ac:dyDescent="0.25">
      <c r="A118" s="1" t="str">
        <f ca="1">CELL("address",'Order form'!Q44)</f>
        <v>'[LIFTBOY5_Order form_2022.xlsm]Order form'!$Q$44</v>
      </c>
      <c r="B118" s="1" t="s">
        <v>227</v>
      </c>
      <c r="C118" s="89" t="s">
        <v>672</v>
      </c>
      <c r="D118" s="89" t="s">
        <v>673</v>
      </c>
      <c r="E118" s="92" t="s">
        <v>674</v>
      </c>
      <c r="F118" s="93" t="s">
        <v>675</v>
      </c>
      <c r="H118" s="48"/>
      <c r="I118" s="48"/>
    </row>
    <row r="119" spans="1:36" x14ac:dyDescent="0.25">
      <c r="A119" s="1" t="str">
        <f ca="1">CELL("address",'Order form'!Q44)</f>
        <v>'[LIFTBOY5_Order form_2022.xlsm]Order form'!$Q$44</v>
      </c>
      <c r="B119" s="1" t="s">
        <v>227</v>
      </c>
      <c r="C119" s="92" t="s">
        <v>693</v>
      </c>
      <c r="D119" s="92" t="s">
        <v>695</v>
      </c>
      <c r="E119" s="92" t="s">
        <v>697</v>
      </c>
      <c r="F119" t="s">
        <v>699</v>
      </c>
      <c r="H119" s="50"/>
      <c r="I119" s="48"/>
    </row>
    <row r="120" spans="1:36" x14ac:dyDescent="0.25">
      <c r="A120" s="1" t="str">
        <f ca="1">CELL("address",'Order form'!Q44)</f>
        <v>'[LIFTBOY5_Order form_2022.xlsm]Order form'!$Q$44</v>
      </c>
      <c r="B120" s="1" t="s">
        <v>227</v>
      </c>
      <c r="C120" s="92" t="s">
        <v>694</v>
      </c>
      <c r="D120" s="92" t="s">
        <v>696</v>
      </c>
      <c r="E120" s="92" t="s">
        <v>698</v>
      </c>
      <c r="F120" s="93" t="s">
        <v>700</v>
      </c>
      <c r="H120" s="50"/>
      <c r="I120" s="50"/>
    </row>
    <row r="121" spans="1:36" x14ac:dyDescent="0.25">
      <c r="A121" s="1" t="str">
        <f ca="1">CELL("address",'Order form'!Q45)</f>
        <v>'[LIFTBOY5_Order form_2022.xlsm]Order form'!$Q$45</v>
      </c>
      <c r="B121" s="1" t="s">
        <v>227</v>
      </c>
      <c r="C121" s="37" t="s">
        <v>108</v>
      </c>
      <c r="D121" s="37" t="s">
        <v>184</v>
      </c>
      <c r="E121" s="37" t="s">
        <v>396</v>
      </c>
      <c r="F121" s="37" t="s">
        <v>108</v>
      </c>
      <c r="H121" s="50"/>
      <c r="I121" s="50"/>
    </row>
    <row r="122" spans="1:36" x14ac:dyDescent="0.25">
      <c r="A122" s="1" t="str">
        <f ca="1">CELL("address",'Order form'!Q45)</f>
        <v>'[LIFTBOY5_Order form_2022.xlsm]Order form'!$Q$45</v>
      </c>
      <c r="B122" s="1" t="s">
        <v>227</v>
      </c>
      <c r="C122" s="89" t="s">
        <v>109</v>
      </c>
      <c r="D122" s="37" t="s">
        <v>183</v>
      </c>
      <c r="E122" s="37" t="s">
        <v>395</v>
      </c>
      <c r="F122" s="37" t="s">
        <v>503</v>
      </c>
      <c r="H122" s="50"/>
      <c r="I122" s="50"/>
    </row>
    <row r="123" spans="1:36" x14ac:dyDescent="0.25">
      <c r="A123" s="1" t="str">
        <f ca="1">CELL("address",'Order form'!Q46)</f>
        <v>'[LIFTBOY5_Order form_2022.xlsm]Order form'!$Q$46</v>
      </c>
      <c r="B123" s="1" t="s">
        <v>227</v>
      </c>
      <c r="C123" s="37" t="s">
        <v>108</v>
      </c>
      <c r="D123" s="37" t="s">
        <v>184</v>
      </c>
      <c r="E123" s="37" t="s">
        <v>396</v>
      </c>
      <c r="F123" s="37" t="s">
        <v>108</v>
      </c>
      <c r="H123" s="50"/>
      <c r="I123" s="50"/>
    </row>
    <row r="124" spans="1:36" x14ac:dyDescent="0.25">
      <c r="A124" s="1" t="str">
        <f ca="1">CELL("address",'Order form'!Q46)</f>
        <v>'[LIFTBOY5_Order form_2022.xlsm]Order form'!$Q$46</v>
      </c>
      <c r="B124" s="1" t="s">
        <v>227</v>
      </c>
      <c r="C124" s="37" t="s">
        <v>109</v>
      </c>
      <c r="D124" s="37" t="s">
        <v>183</v>
      </c>
      <c r="E124" s="37" t="s">
        <v>395</v>
      </c>
      <c r="F124" s="37" t="s">
        <v>503</v>
      </c>
      <c r="H124" s="51"/>
    </row>
    <row r="125" spans="1:36" x14ac:dyDescent="0.25">
      <c r="A125" s="1"/>
      <c r="B125" s="1"/>
      <c r="C125" s="35"/>
      <c r="D125" s="35"/>
      <c r="E125" s="35"/>
      <c r="F125" s="35"/>
      <c r="H125" s="51"/>
    </row>
    <row r="126" spans="1:36" x14ac:dyDescent="0.25">
      <c r="A126" s="1" t="str">
        <f ca="1">CELL("address",'Order form'!B48)</f>
        <v>'[LIFTBOY5_Order form_2022.xlsm]Order form'!$B$48</v>
      </c>
      <c r="B126" s="1" t="s">
        <v>199</v>
      </c>
      <c r="C126" s="35" t="s">
        <v>468</v>
      </c>
      <c r="D126" s="35" t="s">
        <v>469</v>
      </c>
      <c r="E126" s="35" t="s">
        <v>445</v>
      </c>
      <c r="F126" s="35" t="s">
        <v>504</v>
      </c>
      <c r="H126" s="51"/>
    </row>
    <row r="127" spans="1:36" x14ac:dyDescent="0.25">
      <c r="A127" s="1" t="str">
        <f ca="1">CELL("address",'Order form'!B49)</f>
        <v>'[LIFTBOY5_Order form_2022.xlsm]Order form'!$B$49</v>
      </c>
      <c r="B127" s="1" t="s">
        <v>199</v>
      </c>
      <c r="C127" s="35" t="s">
        <v>15</v>
      </c>
      <c r="D127" s="35" t="s">
        <v>566</v>
      </c>
      <c r="E127" s="35" t="s">
        <v>446</v>
      </c>
      <c r="F127" s="35" t="s">
        <v>505</v>
      </c>
      <c r="H127" s="51"/>
    </row>
    <row r="128" spans="1:36" x14ac:dyDescent="0.25">
      <c r="A128" s="1" t="str">
        <f ca="1">CELL("address",'Order form'!B50)</f>
        <v>'[LIFTBOY5_Order form_2022.xlsm]Order form'!$B$50</v>
      </c>
      <c r="B128" s="1" t="s">
        <v>199</v>
      </c>
      <c r="C128" s="35" t="s">
        <v>560</v>
      </c>
      <c r="D128" s="58" t="s">
        <v>584</v>
      </c>
      <c r="E128" s="35" t="s">
        <v>560</v>
      </c>
      <c r="F128" s="35" t="s">
        <v>560</v>
      </c>
      <c r="H128" s="51"/>
    </row>
    <row r="129" spans="1:8" x14ac:dyDescent="0.25">
      <c r="A129" s="1" t="str">
        <f ca="1">CELL("address",'Order form'!B51)</f>
        <v>'[LIFTBOY5_Order form_2022.xlsm]Order form'!$B$51</v>
      </c>
      <c r="B129" s="1" t="s">
        <v>199</v>
      </c>
      <c r="C129" s="58" t="s">
        <v>581</v>
      </c>
      <c r="D129" s="58" t="s">
        <v>582</v>
      </c>
      <c r="E129" s="58" t="s">
        <v>582</v>
      </c>
      <c r="F129" s="58" t="s">
        <v>583</v>
      </c>
      <c r="G129" s="2"/>
      <c r="H129" s="51"/>
    </row>
    <row r="130" spans="1:8" x14ac:dyDescent="0.25">
      <c r="A130" s="1"/>
      <c r="B130" s="1"/>
      <c r="C130" s="35"/>
      <c r="D130" s="35"/>
      <c r="E130" s="35"/>
      <c r="F130" s="35"/>
      <c r="G130" s="2"/>
    </row>
    <row r="131" spans="1:8" x14ac:dyDescent="0.25">
      <c r="A131" s="1" t="str">
        <f ca="1">CELL("address",'Order form'!B53)</f>
        <v>'[LIFTBOY5_Order form_2022.xlsm]Order form'!$B$53</v>
      </c>
      <c r="B131" s="1" t="s">
        <v>199</v>
      </c>
      <c r="C131" s="35" t="s">
        <v>561</v>
      </c>
      <c r="D131" s="35"/>
      <c r="E131" s="35"/>
      <c r="F131" s="35"/>
      <c r="G131" s="2"/>
    </row>
    <row r="132" spans="1:8" x14ac:dyDescent="0.25">
      <c r="A132" s="1" t="str">
        <f ca="1">CELL("address",'Order form'!B54)</f>
        <v>'[LIFTBOY5_Order form_2022.xlsm]Order form'!$B$54</v>
      </c>
      <c r="B132" s="1" t="s">
        <v>199</v>
      </c>
      <c r="C132" s="35" t="s">
        <v>562</v>
      </c>
      <c r="D132" s="35"/>
      <c r="E132" s="35"/>
      <c r="F132" s="35"/>
      <c r="G132" s="2"/>
    </row>
    <row r="133" spans="1:8" x14ac:dyDescent="0.25">
      <c r="A133" s="1" t="str">
        <f ca="1">CELL("address",'Order form'!B55)</f>
        <v>'[LIFTBOY5_Order form_2022.xlsm]Order form'!$B$55</v>
      </c>
      <c r="B133" s="1" t="s">
        <v>199</v>
      </c>
      <c r="C133" s="35" t="s">
        <v>563</v>
      </c>
      <c r="D133" s="35"/>
      <c r="E133" s="35"/>
      <c r="F133" s="35"/>
      <c r="G133" s="2"/>
    </row>
    <row r="134" spans="1:8" x14ac:dyDescent="0.25">
      <c r="A134" s="1" t="str">
        <f ca="1">CELL("address",'Order form'!B56)</f>
        <v>'[LIFTBOY5_Order form_2022.xlsm]Order form'!$B$56</v>
      </c>
      <c r="B134" s="1" t="s">
        <v>199</v>
      </c>
      <c r="C134" s="35" t="s">
        <v>564</v>
      </c>
      <c r="D134" s="35"/>
      <c r="E134" s="35"/>
      <c r="F134" s="35"/>
      <c r="G134" s="2"/>
    </row>
    <row r="135" spans="1:8" x14ac:dyDescent="0.25">
      <c r="A135" s="1" t="str">
        <f ca="1">CELL("address",'Order form'!B57)</f>
        <v>'[LIFTBOY5_Order form_2022.xlsm]Order form'!$B$57</v>
      </c>
      <c r="B135" s="1" t="s">
        <v>199</v>
      </c>
      <c r="C135" s="35" t="s">
        <v>565</v>
      </c>
      <c r="D135" s="35"/>
      <c r="E135" s="35"/>
      <c r="F135" s="35"/>
      <c r="G135" s="2"/>
    </row>
    <row r="136" spans="1:8" x14ac:dyDescent="0.25">
      <c r="A136" s="1" t="str">
        <f ca="1">CELL("address",'Order form'!B58)</f>
        <v>'[LIFTBOY5_Order form_2022.xlsm]Order form'!$B$58</v>
      </c>
      <c r="B136" s="1" t="s">
        <v>199</v>
      </c>
      <c r="C136" s="81" t="s">
        <v>615</v>
      </c>
      <c r="D136" s="81" t="s">
        <v>616</v>
      </c>
      <c r="E136" s="35" t="s">
        <v>617</v>
      </c>
      <c r="F136" s="35" t="s">
        <v>618</v>
      </c>
      <c r="G136" s="2"/>
    </row>
    <row r="137" spans="1:8" x14ac:dyDescent="0.25">
      <c r="A137" s="1"/>
      <c r="B137" s="1"/>
      <c r="C137" s="35"/>
      <c r="D137" s="35"/>
      <c r="E137" s="35"/>
      <c r="F137" s="35"/>
      <c r="G137" s="2"/>
    </row>
    <row r="138" spans="1:8" x14ac:dyDescent="0.25">
      <c r="A138" s="1" t="str">
        <f ca="1">CELL("address",'Order form'!Q49)</f>
        <v>'[LIFTBOY5_Order form_2022.xlsm]Order form'!$Q$49</v>
      </c>
      <c r="B138" s="3" t="s">
        <v>227</v>
      </c>
      <c r="C138" s="90" t="s">
        <v>689</v>
      </c>
      <c r="D138" s="90" t="s">
        <v>690</v>
      </c>
      <c r="E138" s="90" t="s">
        <v>691</v>
      </c>
      <c r="F138" s="90" t="s">
        <v>692</v>
      </c>
    </row>
    <row r="139" spans="1:8" x14ac:dyDescent="0.25">
      <c r="A139" s="1" t="str">
        <f ca="1">CELL("address",'Order form'!Q49)</f>
        <v>'[LIFTBOY5_Order form_2022.xlsm]Order form'!$Q$49</v>
      </c>
      <c r="B139" s="3" t="s">
        <v>227</v>
      </c>
      <c r="C139" s="58" t="s">
        <v>567</v>
      </c>
      <c r="D139" s="58" t="s">
        <v>569</v>
      </c>
      <c r="E139" s="58" t="s">
        <v>573</v>
      </c>
      <c r="F139" s="35" t="s">
        <v>571</v>
      </c>
    </row>
    <row r="140" spans="1:8" x14ac:dyDescent="0.25">
      <c r="A140" s="1" t="str">
        <f ca="1">CELL("address",'Order form'!Q49)</f>
        <v>'[LIFTBOY5_Order form_2022.xlsm]Order form'!$Q$49</v>
      </c>
      <c r="B140" s="3" t="s">
        <v>227</v>
      </c>
      <c r="C140" s="58" t="s">
        <v>568</v>
      </c>
      <c r="D140" s="58" t="s">
        <v>570</v>
      </c>
      <c r="E140" s="35" t="s">
        <v>574</v>
      </c>
      <c r="F140" s="35" t="s">
        <v>572</v>
      </c>
    </row>
    <row r="141" spans="1:8" x14ac:dyDescent="0.25">
      <c r="A141" s="1" t="str">
        <f ca="1">CELL("address",'Order form'!Q50)</f>
        <v>'[LIFTBOY5_Order form_2022.xlsm]Order form'!$Q$50</v>
      </c>
      <c r="B141" s="3" t="s">
        <v>227</v>
      </c>
      <c r="C141" s="35" t="s">
        <v>108</v>
      </c>
      <c r="D141" s="35" t="s">
        <v>184</v>
      </c>
      <c r="E141" s="35" t="s">
        <v>396</v>
      </c>
      <c r="F141" s="35" t="s">
        <v>108</v>
      </c>
    </row>
    <row r="142" spans="1:8" x14ac:dyDescent="0.25">
      <c r="A142" s="1" t="str">
        <f ca="1">CELL("address",'Order form'!Q50)</f>
        <v>'[LIFTBOY5_Order form_2022.xlsm]Order form'!$Q$50</v>
      </c>
      <c r="B142" s="3" t="s">
        <v>227</v>
      </c>
      <c r="C142" s="35" t="s">
        <v>109</v>
      </c>
      <c r="D142" s="35" t="s">
        <v>183</v>
      </c>
      <c r="E142" s="35" t="s">
        <v>395</v>
      </c>
      <c r="F142" s="35" t="s">
        <v>503</v>
      </c>
    </row>
    <row r="143" spans="1:8" x14ac:dyDescent="0.25">
      <c r="A143" s="1" t="str">
        <f ca="1">CELL("address",'Order form'!Q51)</f>
        <v>'[LIFTBOY5_Order form_2022.xlsm]Order form'!$Q$51</v>
      </c>
      <c r="B143" s="3" t="s">
        <v>227</v>
      </c>
      <c r="C143" s="59" t="s">
        <v>575</v>
      </c>
      <c r="D143" s="59" t="s">
        <v>575</v>
      </c>
      <c r="E143" s="59" t="s">
        <v>575</v>
      </c>
      <c r="F143" s="59" t="s">
        <v>575</v>
      </c>
    </row>
    <row r="144" spans="1:8" x14ac:dyDescent="0.25">
      <c r="A144" s="1" t="str">
        <f ca="1">CELL("address",'Order form'!Q51)</f>
        <v>'[LIFTBOY5_Order form_2022.xlsm]Order form'!$Q$51</v>
      </c>
      <c r="B144" s="3" t="s">
        <v>227</v>
      </c>
      <c r="C144" s="59" t="s">
        <v>576</v>
      </c>
      <c r="D144" s="59" t="s">
        <v>576</v>
      </c>
      <c r="E144" s="59" t="s">
        <v>576</v>
      </c>
      <c r="F144" s="59" t="s">
        <v>576</v>
      </c>
    </row>
    <row r="145" spans="1:6" x14ac:dyDescent="0.25">
      <c r="A145" s="1" t="str">
        <f ca="1">CELL("address",'Order form'!Q51)</f>
        <v>'[LIFTBOY5_Order form_2022.xlsm]Order form'!$Q$51</v>
      </c>
      <c r="B145" s="3" t="s">
        <v>227</v>
      </c>
      <c r="C145" s="59" t="s">
        <v>577</v>
      </c>
      <c r="D145" s="59" t="s">
        <v>577</v>
      </c>
      <c r="E145" s="59" t="s">
        <v>577</v>
      </c>
      <c r="F145" s="59" t="s">
        <v>577</v>
      </c>
    </row>
    <row r="146" spans="1:6" x14ac:dyDescent="0.25">
      <c r="A146" s="1" t="str">
        <f ca="1">CELL("address",'Order form'!Q51)</f>
        <v>'[LIFTBOY5_Order form_2022.xlsm]Order form'!$Q$51</v>
      </c>
      <c r="B146" s="3" t="s">
        <v>227</v>
      </c>
      <c r="C146" s="59" t="s">
        <v>578</v>
      </c>
      <c r="D146" s="59" t="s">
        <v>578</v>
      </c>
      <c r="E146" s="59" t="s">
        <v>578</v>
      </c>
      <c r="F146" s="59" t="s">
        <v>578</v>
      </c>
    </row>
    <row r="147" spans="1:6" x14ac:dyDescent="0.25">
      <c r="A147" s="1" t="str">
        <f ca="1">CELL("address",'Order form'!Q51)</f>
        <v>'[LIFTBOY5_Order form_2022.xlsm]Order form'!$Q$51</v>
      </c>
      <c r="B147" s="3" t="s">
        <v>227</v>
      </c>
      <c r="C147" s="59" t="s">
        <v>579</v>
      </c>
      <c r="D147" s="59" t="s">
        <v>579</v>
      </c>
      <c r="E147" s="59" t="s">
        <v>579</v>
      </c>
      <c r="F147" s="59" t="s">
        <v>579</v>
      </c>
    </row>
    <row r="148" spans="1:6" x14ac:dyDescent="0.25">
      <c r="A148" s="1" t="str">
        <f ca="1">CELL("address",'Order form'!Q51)</f>
        <v>'[LIFTBOY5_Order form_2022.xlsm]Order form'!$Q$51</v>
      </c>
      <c r="B148" s="3" t="s">
        <v>227</v>
      </c>
      <c r="C148" s="58" t="s">
        <v>580</v>
      </c>
      <c r="D148" s="58" t="s">
        <v>580</v>
      </c>
      <c r="E148" s="58" t="s">
        <v>580</v>
      </c>
      <c r="F148" s="58" t="s">
        <v>580</v>
      </c>
    </row>
    <row r="149" spans="1:6" x14ac:dyDescent="0.25">
      <c r="A149" s="1" t="str">
        <f ca="1">CELL("address",'Order form'!Q53)</f>
        <v>'[LIFTBOY5_Order form_2022.xlsm]Order form'!$Q$53</v>
      </c>
      <c r="B149" s="3" t="s">
        <v>227</v>
      </c>
      <c r="C149" s="35" t="s">
        <v>108</v>
      </c>
      <c r="D149" s="35" t="s">
        <v>184</v>
      </c>
      <c r="E149" s="35" t="s">
        <v>396</v>
      </c>
      <c r="F149" s="35" t="s">
        <v>108</v>
      </c>
    </row>
    <row r="150" spans="1:6" x14ac:dyDescent="0.25">
      <c r="A150" s="1" t="str">
        <f ca="1">CELL("address",'Order form'!Q53)</f>
        <v>'[LIFTBOY5_Order form_2022.xlsm]Order form'!$Q$53</v>
      </c>
      <c r="B150" s="3" t="s">
        <v>227</v>
      </c>
      <c r="C150" s="2" t="s">
        <v>109</v>
      </c>
      <c r="D150" s="2" t="s">
        <v>183</v>
      </c>
      <c r="E150" s="2" t="s">
        <v>395</v>
      </c>
      <c r="F150" t="s">
        <v>503</v>
      </c>
    </row>
    <row r="151" spans="1:6" x14ac:dyDescent="0.25">
      <c r="A151" s="1" t="str">
        <f ca="1">CELL("address",'Order form'!Q55)</f>
        <v>'[LIFTBOY5_Order form_2022.xlsm]Order form'!$Q$55</v>
      </c>
      <c r="B151" s="3" t="s">
        <v>227</v>
      </c>
      <c r="C151" s="35" t="s">
        <v>108</v>
      </c>
      <c r="D151" s="35" t="s">
        <v>184</v>
      </c>
      <c r="E151" s="35" t="s">
        <v>396</v>
      </c>
      <c r="F151" s="35" t="s">
        <v>108</v>
      </c>
    </row>
    <row r="152" spans="1:6" x14ac:dyDescent="0.25">
      <c r="A152" s="1" t="str">
        <f ca="1">CELL("address",'Order form'!Q55)</f>
        <v>'[LIFTBOY5_Order form_2022.xlsm]Order form'!$Q$55</v>
      </c>
      <c r="B152" s="3" t="s">
        <v>227</v>
      </c>
      <c r="C152" s="2" t="s">
        <v>109</v>
      </c>
      <c r="D152" s="2" t="s">
        <v>183</v>
      </c>
      <c r="E152" s="2" t="s">
        <v>395</v>
      </c>
      <c r="F152" t="s">
        <v>503</v>
      </c>
    </row>
    <row r="153" spans="1:6" x14ac:dyDescent="0.25">
      <c r="A153" s="1" t="str">
        <f ca="1">CELL("address",'Order form'!Q56)</f>
        <v>'[LIFTBOY5_Order form_2022.xlsm]Order form'!$Q$56</v>
      </c>
      <c r="B153" s="3" t="s">
        <v>227</v>
      </c>
      <c r="C153" s="35" t="s">
        <v>108</v>
      </c>
      <c r="D153" s="35" t="s">
        <v>184</v>
      </c>
      <c r="E153" s="35" t="s">
        <v>396</v>
      </c>
      <c r="F153" s="35" t="s">
        <v>108</v>
      </c>
    </row>
    <row r="154" spans="1:6" x14ac:dyDescent="0.25">
      <c r="A154" s="1" t="str">
        <f ca="1">CELL("address",'Order form'!Q56)</f>
        <v>'[LIFTBOY5_Order form_2022.xlsm]Order form'!$Q$56</v>
      </c>
      <c r="B154" s="3" t="s">
        <v>227</v>
      </c>
      <c r="C154" s="2" t="s">
        <v>109</v>
      </c>
      <c r="D154" s="2" t="s">
        <v>183</v>
      </c>
      <c r="E154" s="2" t="s">
        <v>395</v>
      </c>
      <c r="F154" t="s">
        <v>503</v>
      </c>
    </row>
    <row r="155" spans="1:6" x14ac:dyDescent="0.25">
      <c r="A155" s="1" t="str">
        <f ca="1">CELL("address",'Order form'!Q57)</f>
        <v>'[LIFTBOY5_Order form_2022.xlsm]Order form'!$Q$57</v>
      </c>
      <c r="B155" s="3" t="s">
        <v>227</v>
      </c>
      <c r="C155" s="35" t="s">
        <v>108</v>
      </c>
      <c r="D155" s="35" t="s">
        <v>184</v>
      </c>
      <c r="E155" s="35" t="s">
        <v>396</v>
      </c>
      <c r="F155" s="35" t="s">
        <v>108</v>
      </c>
    </row>
    <row r="156" spans="1:6" x14ac:dyDescent="0.25">
      <c r="A156" s="1" t="str">
        <f ca="1">CELL("address",'Order form'!Q57)</f>
        <v>'[LIFTBOY5_Order form_2022.xlsm]Order form'!$Q$57</v>
      </c>
      <c r="B156" s="3" t="s">
        <v>227</v>
      </c>
      <c r="C156" s="2" t="s">
        <v>109</v>
      </c>
      <c r="D156" s="2" t="s">
        <v>183</v>
      </c>
      <c r="E156" s="2" t="s">
        <v>395</v>
      </c>
      <c r="F156" t="s">
        <v>503</v>
      </c>
    </row>
    <row r="157" spans="1:6" x14ac:dyDescent="0.25">
      <c r="A157" s="1" t="str">
        <f ca="1">CELL("address",'Order form'!Q58)</f>
        <v>'[LIFTBOY5_Order form_2022.xlsm]Order form'!$Q$58</v>
      </c>
      <c r="B157" s="3" t="s">
        <v>227</v>
      </c>
      <c r="C157" s="60" t="s">
        <v>585</v>
      </c>
      <c r="D157" s="60" t="s">
        <v>587</v>
      </c>
      <c r="E157" s="4" t="s">
        <v>593</v>
      </c>
      <c r="F157" t="s">
        <v>597</v>
      </c>
    </row>
    <row r="158" spans="1:6" x14ac:dyDescent="0.25">
      <c r="A158" s="1" t="str">
        <f ca="1">CELL("address",'Order form'!Q58)</f>
        <v>'[LIFTBOY5_Order form_2022.xlsm]Order form'!$Q$58</v>
      </c>
      <c r="B158" s="3" t="s">
        <v>227</v>
      </c>
      <c r="C158" s="60" t="s">
        <v>586</v>
      </c>
      <c r="D158" s="60" t="s">
        <v>588</v>
      </c>
      <c r="E158" s="4" t="s">
        <v>594</v>
      </c>
      <c r="F158" t="s">
        <v>598</v>
      </c>
    </row>
    <row r="159" spans="1:6" x14ac:dyDescent="0.25">
      <c r="A159" s="1" t="str">
        <f ca="1">CELL("address",'Order form'!Q58)</f>
        <v>'[LIFTBOY5_Order form_2022.xlsm]Order form'!$Q$58</v>
      </c>
      <c r="B159" s="3" t="s">
        <v>227</v>
      </c>
      <c r="C159" s="60" t="s">
        <v>591</v>
      </c>
      <c r="D159" s="60" t="s">
        <v>589</v>
      </c>
      <c r="E159" s="4" t="s">
        <v>595</v>
      </c>
      <c r="F159" t="s">
        <v>599</v>
      </c>
    </row>
    <row r="160" spans="1:6" x14ac:dyDescent="0.25">
      <c r="A160" s="1" t="str">
        <f ca="1">CELL("address",'Order form'!Q58)</f>
        <v>'[LIFTBOY5_Order form_2022.xlsm]Order form'!$Q$58</v>
      </c>
      <c r="B160" s="3" t="s">
        <v>227</v>
      </c>
      <c r="C160" s="60" t="s">
        <v>592</v>
      </c>
      <c r="D160" s="60" t="s">
        <v>590</v>
      </c>
      <c r="E160" s="4" t="s">
        <v>596</v>
      </c>
      <c r="F160" t="s">
        <v>600</v>
      </c>
    </row>
    <row r="161" spans="1:6" x14ac:dyDescent="0.25">
      <c r="A161" s="1"/>
      <c r="B161" s="3"/>
      <c r="C161" s="60"/>
      <c r="D161" s="60"/>
      <c r="E161" s="4"/>
    </row>
    <row r="162" spans="1:6" x14ac:dyDescent="0.25">
      <c r="A162" s="1" t="str">
        <f ca="1">CELL("address",'Order form'!B62)</f>
        <v>'[LIFTBOY5_Order form_2022.xlsm]Order form'!$B$62</v>
      </c>
      <c r="B162" s="3" t="s">
        <v>199</v>
      </c>
      <c r="C162" s="2" t="s">
        <v>11</v>
      </c>
      <c r="D162" s="2" t="s">
        <v>169</v>
      </c>
      <c r="E162" s="4" t="s">
        <v>447</v>
      </c>
      <c r="F162" t="s">
        <v>507</v>
      </c>
    </row>
    <row r="163" spans="1:6" x14ac:dyDescent="0.25">
      <c r="A163" s="1" t="str">
        <f ca="1">CELL("address",'Order form'!B71)</f>
        <v>'[LIFTBOY5_Order form_2022.xlsm]Order form'!$B$71</v>
      </c>
      <c r="B163" s="3" t="s">
        <v>199</v>
      </c>
      <c r="C163" s="2" t="s">
        <v>45</v>
      </c>
      <c r="D163" s="34" t="s">
        <v>456</v>
      </c>
      <c r="E163" s="4" t="s">
        <v>448</v>
      </c>
      <c r="F163" t="s">
        <v>508</v>
      </c>
    </row>
    <row r="164" spans="1:6" x14ac:dyDescent="0.25">
      <c r="A164" s="1" t="str">
        <f ca="1">CELL("address",'Order form'!V71)</f>
        <v>'[LIFTBOY5_Order form_2022.xlsm]Order form'!$V$71</v>
      </c>
      <c r="B164" s="3" t="s">
        <v>199</v>
      </c>
      <c r="C164" s="2" t="s">
        <v>46</v>
      </c>
      <c r="D164" s="37" t="s">
        <v>471</v>
      </c>
      <c r="E164" s="4" t="s">
        <v>449</v>
      </c>
      <c r="F164" t="s">
        <v>509</v>
      </c>
    </row>
    <row r="165" spans="1:6" x14ac:dyDescent="0.25">
      <c r="A165" s="1" t="str">
        <f ca="1">CELL("address",'Order form'!H71)</f>
        <v>'[LIFTBOY5_Order form_2022.xlsm]Order form'!$H$71</v>
      </c>
      <c r="B165" s="3" t="s">
        <v>199</v>
      </c>
      <c r="C165" s="2" t="s">
        <v>438</v>
      </c>
      <c r="D165" s="2" t="s">
        <v>439</v>
      </c>
      <c r="E165" s="34" t="s">
        <v>455</v>
      </c>
      <c r="F165" t="s">
        <v>510</v>
      </c>
    </row>
  </sheetData>
  <autoFilter ref="A1:E165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115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Workstation</cp:lastModifiedBy>
  <cp:lastPrinted>2019-05-06T13:31:03Z</cp:lastPrinted>
  <dcterms:created xsi:type="dcterms:W3CDTF">2014-04-24T06:04:09Z</dcterms:created>
  <dcterms:modified xsi:type="dcterms:W3CDTF">2021-12-14T12:56:52Z</dcterms:modified>
</cp:coreProperties>
</file>