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 codeName="{AE6600E7-7A62-396C-DE95-9942FA9DD81E}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BEREICH TECHNIK\BESTELLFORMULARE\Bestellformulare 2022\Abgespeichert in Sprachen\EN\"/>
    </mc:Choice>
  </mc:AlternateContent>
  <xr:revisionPtr revIDLastSave="0" documentId="8_{98368088-21BD-4D25-B969-51A1F9F9198A}" xr6:coauthVersionLast="47" xr6:coauthVersionMax="47" xr10:uidLastSave="{00000000-0000-0000-0000-000000000000}"/>
  <workbookProtection workbookAlgorithmName="SHA-512" workbookHashValue="VlmqCrgSJjxUtiIwY0X3mm7jNXVTfl88Y697iaura3mrkRQuVRsTSVD4RhAOlUPaQeKfclBwUNF+bcQevcSNdA==" workbookSaltValue="Xz/WU1wvb40I/h7IGvULjg==" workbookSpinCount="100000" lockStructure="1"/>
  <bookViews>
    <workbookView xWindow="28680" yWindow="-120" windowWidth="29040" windowHeight="15840" xr2:uid="{00000000-000D-0000-FFFF-FFFF00000000}"/>
  </bookViews>
  <sheets>
    <sheet name="Order form" sheetId="1" r:id="rId1"/>
    <sheet name="Languages" sheetId="11" state="hidden" r:id="rId2"/>
    <sheet name="LangBackup" sheetId="10" state="hidden" r:id="rId3"/>
    <sheet name="Setup" sheetId="4" state="hidden" r:id="rId4"/>
  </sheets>
  <externalReferences>
    <externalReference r:id="rId5"/>
    <externalReference r:id="rId6"/>
  </externalReferences>
  <definedNames>
    <definedName name="_xlnm._FilterDatabase" localSheetId="1" hidden="1">Languages!$A$1:$E$162</definedName>
    <definedName name="Classic_Line">'[1]Order form'!#REF!</definedName>
    <definedName name="_xlnm.Print_Area" localSheetId="0">'Order form'!$A$1:$AK$71</definedName>
    <definedName name="Exclusive_Line">'[1]Order form'!#REF!</definedName>
    <definedName name="Langsel">'Order form'!$G$2</definedName>
    <definedName name="LangselID">'Order form'!#REF!</definedName>
    <definedName name="Premium_Line_dark_brown_wood">'[1]Order form'!#REF!</definedName>
    <definedName name="Premium_Line_light_brown_wood">'[1]Order form'!#REF!</definedName>
    <definedName name="seat" localSheetId="3">#REF!</definedName>
    <definedName name="seat">#REF!</definedName>
    <definedName name="seattype" localSheetId="0">'Order form'!#REF!</definedName>
    <definedName name="Seattype">'[2]Order form'!$AU$32:$AX$32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M43" i="1" l="1"/>
  <c r="AM37" i="1"/>
  <c r="AM27" i="1"/>
  <c r="AM26" i="1"/>
  <c r="AM23" i="1"/>
  <c r="AA39" i="1" l="1"/>
  <c r="AM25" i="1"/>
  <c r="A98" i="11"/>
  <c r="A116" i="11"/>
  <c r="A66" i="11"/>
  <c r="A61" i="11"/>
  <c r="A96" i="11"/>
  <c r="A97" i="11"/>
  <c r="A68" i="11"/>
  <c r="A74" i="11"/>
  <c r="A67" i="11"/>
  <c r="M26" i="1" l="1"/>
  <c r="A63" i="11"/>
  <c r="A39" i="11"/>
  <c r="A40" i="11"/>
  <c r="A37" i="11"/>
  <c r="A58" i="11"/>
  <c r="A38" i="11"/>
  <c r="A65" i="11"/>
  <c r="A64" i="11"/>
  <c r="A62" i="11"/>
  <c r="AA23" i="1" l="1"/>
  <c r="A133" i="11"/>
  <c r="A131" i="11"/>
  <c r="A128" i="11"/>
  <c r="A157" i="11"/>
  <c r="A145" i="11"/>
  <c r="A130" i="11"/>
  <c r="A126" i="11"/>
  <c r="A132" i="11"/>
  <c r="A144" i="11"/>
  <c r="A155" i="11"/>
  <c r="A137" i="11"/>
  <c r="A152" i="11"/>
  <c r="A151" i="11"/>
  <c r="A139" i="11"/>
  <c r="A129" i="11"/>
  <c r="A149" i="11"/>
  <c r="A148" i="11"/>
  <c r="A156" i="11"/>
  <c r="A138" i="11"/>
  <c r="A154" i="11"/>
  <c r="A147" i="11"/>
  <c r="A153" i="11"/>
  <c r="A125" i="11"/>
  <c r="A120" i="11"/>
  <c r="A146" i="11"/>
  <c r="A115" i="11"/>
  <c r="A141" i="11"/>
  <c r="A140" i="11"/>
  <c r="A143" i="11"/>
  <c r="A150" i="11"/>
  <c r="A121" i="11"/>
  <c r="A142" i="11"/>
  <c r="C79" i="11" l="1"/>
  <c r="AA28" i="1" l="1"/>
  <c r="A52" i="11"/>
  <c r="A49" i="11"/>
  <c r="A59" i="11"/>
  <c r="A50" i="11"/>
  <c r="A45" i="11"/>
  <c r="A55" i="11"/>
  <c r="A34" i="11"/>
  <c r="A35" i="11"/>
  <c r="A33" i="11"/>
  <c r="A32" i="11"/>
  <c r="A54" i="11"/>
  <c r="A51" i="11"/>
  <c r="A48" i="11"/>
  <c r="A31" i="11"/>
  <c r="A46" i="11"/>
  <c r="A47" i="11"/>
  <c r="A53" i="11"/>
  <c r="A36" i="11"/>
  <c r="A56" i="11"/>
  <c r="A57" i="11"/>
  <c r="AE2" i="1" l="1"/>
  <c r="A135" i="11"/>
  <c r="A5" i="11"/>
  <c r="A4" i="11"/>
  <c r="A20" i="11"/>
  <c r="A19" i="11"/>
  <c r="A10" i="11"/>
  <c r="A136" i="11"/>
  <c r="A155" i="10" l="1"/>
  <c r="A153" i="10"/>
  <c r="A151" i="10"/>
  <c r="A149" i="10"/>
  <c r="A147" i="10"/>
  <c r="A104" i="11"/>
  <c r="A83" i="11"/>
  <c r="A87" i="11"/>
  <c r="A95" i="11"/>
  <c r="A80" i="11"/>
  <c r="A7" i="11"/>
  <c r="A118" i="11"/>
  <c r="A89" i="11"/>
  <c r="A117" i="11"/>
  <c r="A82" i="11"/>
  <c r="A17" i="11"/>
  <c r="A75" i="11"/>
  <c r="A78" i="11"/>
  <c r="A42" i="11"/>
  <c r="A9" i="11"/>
  <c r="A105" i="11"/>
  <c r="A110" i="11"/>
  <c r="A92" i="11"/>
  <c r="A70" i="11"/>
  <c r="A91" i="11"/>
  <c r="A84" i="11"/>
  <c r="A159" i="11"/>
  <c r="A23" i="11"/>
  <c r="A12" i="11"/>
  <c r="A103" i="11"/>
  <c r="A73" i="11"/>
  <c r="A160" i="11"/>
  <c r="A13" i="11"/>
  <c r="A11" i="11"/>
  <c r="A86" i="11"/>
  <c r="A2" i="11"/>
  <c r="A93" i="11"/>
  <c r="A90" i="11"/>
  <c r="A16" i="11"/>
  <c r="A88" i="11"/>
  <c r="A71" i="11"/>
  <c r="A22" i="11"/>
  <c r="A30" i="11"/>
  <c r="A14" i="11"/>
  <c r="A106" i="11"/>
  <c r="A18" i="11"/>
  <c r="A107" i="11"/>
  <c r="A100" i="11"/>
  <c r="A99" i="11"/>
  <c r="A15" i="11"/>
  <c r="A3" i="11"/>
  <c r="A108" i="11"/>
  <c r="A119" i="11"/>
  <c r="A69" i="11"/>
  <c r="A6" i="11"/>
  <c r="A114" i="11"/>
  <c r="A101" i="11"/>
  <c r="A112" i="11"/>
  <c r="A124" i="11"/>
  <c r="A111" i="11"/>
  <c r="A113" i="11"/>
  <c r="A162" i="11"/>
  <c r="A102" i="11"/>
  <c r="A161" i="11"/>
  <c r="A94" i="11"/>
  <c r="A21" i="11"/>
  <c r="A72" i="11"/>
  <c r="A29" i="11"/>
  <c r="A76" i="11"/>
  <c r="A81" i="11"/>
  <c r="A123" i="11"/>
  <c r="A109" i="11"/>
  <c r="A8" i="11"/>
</calcChain>
</file>

<file path=xl/sharedStrings.xml><?xml version="1.0" encoding="utf-8"?>
<sst xmlns="http://schemas.openxmlformats.org/spreadsheetml/2006/main" count="1622" uniqueCount="734">
  <si>
    <t>E-mail:</t>
  </si>
  <si>
    <t>Date:</t>
  </si>
  <si>
    <t>Company:</t>
  </si>
  <si>
    <t>Name:</t>
  </si>
  <si>
    <t>City:</t>
  </si>
  <si>
    <t>Postcode:</t>
  </si>
  <si>
    <t>Country:</t>
  </si>
  <si>
    <t>Phone no:</t>
  </si>
  <si>
    <t>ID:</t>
  </si>
  <si>
    <t>VAT ID:</t>
  </si>
  <si>
    <t>Supporting structure</t>
  </si>
  <si>
    <t>Additional information</t>
  </si>
  <si>
    <t>Fixing of the rails</t>
  </si>
  <si>
    <t>Stainless steel label</t>
  </si>
  <si>
    <t>Order reference name (or number)</t>
  </si>
  <si>
    <t>Transport box</t>
  </si>
  <si>
    <t>Installation side</t>
  </si>
  <si>
    <t>Lower stop</t>
  </si>
  <si>
    <t>Upper stop</t>
  </si>
  <si>
    <t>Number of vertical bends</t>
  </si>
  <si>
    <t>Rail length in meters rounded</t>
  </si>
  <si>
    <t>Further options</t>
  </si>
  <si>
    <t>Number of intermediate stops</t>
  </si>
  <si>
    <t>RAL:</t>
  </si>
  <si>
    <t>Order form</t>
  </si>
  <si>
    <t>Version:</t>
  </si>
  <si>
    <t>Adress:</t>
  </si>
  <si>
    <t>Production No.</t>
  </si>
  <si>
    <t>Rail specification</t>
  </si>
  <si>
    <t>Lehner Lifttechnik GmbH</t>
  </si>
  <si>
    <t>Max Lehner</t>
  </si>
  <si>
    <t>Salling 8</t>
  </si>
  <si>
    <t>A - 4724</t>
  </si>
  <si>
    <t>Neukirchen am Walde</t>
  </si>
  <si>
    <t>Austria</t>
  </si>
  <si>
    <t>+43 7278 3514-0</t>
  </si>
  <si>
    <t>ATU22360601</t>
  </si>
  <si>
    <t>Execution</t>
  </si>
  <si>
    <t>Number of 90° curves</t>
  </si>
  <si>
    <t>Number of 180° curves</t>
  </si>
  <si>
    <t>Number of special curves</t>
  </si>
  <si>
    <t>Number of negative curves</t>
  </si>
  <si>
    <t>External landing controls (always radio)</t>
  </si>
  <si>
    <t>Type of key</t>
  </si>
  <si>
    <t>Total no. of external landing controls</t>
  </si>
  <si>
    <t>Delivery date</t>
  </si>
  <si>
    <t>Prepared by</t>
  </si>
  <si>
    <t>Mini key</t>
  </si>
  <si>
    <t>Warranty time</t>
  </si>
  <si>
    <t>Seat design type</t>
  </si>
  <si>
    <t>Design specifications</t>
  </si>
  <si>
    <t>Automatic seat swivel</t>
  </si>
  <si>
    <t>Upholstery</t>
  </si>
  <si>
    <t>Blue</t>
  </si>
  <si>
    <t>Marine blue</t>
  </si>
  <si>
    <t>Olive (woven textile)</t>
  </si>
  <si>
    <t>Red</t>
  </si>
  <si>
    <t>Emerald green</t>
  </si>
  <si>
    <t>Granite (woven textile)</t>
  </si>
  <si>
    <t>Brown</t>
  </si>
  <si>
    <t>Ruby red</t>
  </si>
  <si>
    <t>Bordeaux (woven textile)</t>
  </si>
  <si>
    <t>Green</t>
  </si>
  <si>
    <t>Pearl white</t>
  </si>
  <si>
    <t>Basalt (artificial leather)</t>
  </si>
  <si>
    <t>Beige</t>
  </si>
  <si>
    <t>Walnut brown</t>
  </si>
  <si>
    <t>Burgundy (artificial leather)</t>
  </si>
  <si>
    <t>Light gray</t>
  </si>
  <si>
    <t>Safran yellow</t>
  </si>
  <si>
    <t>Mocha (artificial leather)</t>
  </si>
  <si>
    <t>Marble (woven textile)</t>
  </si>
  <si>
    <t>Ivory (woven textile)</t>
  </si>
  <si>
    <t>Rail surface treatment</t>
  </si>
  <si>
    <t>Plastic cover for outdoor stairlift</t>
  </si>
  <si>
    <t>Automatic footrest folding</t>
  </si>
  <si>
    <t>On downstairs side (standard)</t>
  </si>
  <si>
    <t>Plastic cover for footplates</t>
  </si>
  <si>
    <t>Joystick position side</t>
  </si>
  <si>
    <t>Extra heavy batteries</t>
  </si>
  <si>
    <t>Service display</t>
  </si>
  <si>
    <t>Stand-up seat version (up to 120 kg)</t>
  </si>
  <si>
    <t>ALPHA stairlift</t>
  </si>
  <si>
    <t>into the steps (standard)</t>
  </si>
  <si>
    <t>Handset</t>
  </si>
  <si>
    <t>Drawing time urgency in working days</t>
  </si>
  <si>
    <t>special RAL</t>
  </si>
  <si>
    <t>Bigger armrest distance (+100mm)</t>
  </si>
  <si>
    <t>90°</t>
  </si>
  <si>
    <t>RAL 7035 (standard)</t>
  </si>
  <si>
    <t>zinc + special RAL</t>
  </si>
  <si>
    <t>office@lehnerlifttechnik.at</t>
  </si>
  <si>
    <t>Membrane keypad (standard)</t>
  </si>
  <si>
    <t>Wall-mounted</t>
  </si>
  <si>
    <t>Installation location</t>
  </si>
  <si>
    <t>Higher loading capacity of 145kg</t>
  </si>
  <si>
    <t>Height from seat to head:</t>
  </si>
  <si>
    <t>Distance from back to knees:</t>
  </si>
  <si>
    <t>Optional user dimensions</t>
  </si>
  <si>
    <t>Stairlift + rail (standard)</t>
  </si>
  <si>
    <t>Without key</t>
  </si>
  <si>
    <t>English</t>
  </si>
  <si>
    <t>Indoor</t>
  </si>
  <si>
    <t>180°</t>
  </si>
  <si>
    <t>90° on top landing</t>
  </si>
  <si>
    <t>180° on top landing</t>
  </si>
  <si>
    <t>zinc + RAL 7035</t>
  </si>
  <si>
    <t>Rail only</t>
  </si>
  <si>
    <t>No</t>
  </si>
  <si>
    <t>Yes</t>
  </si>
  <si>
    <t>On upstairs side (optional)</t>
  </si>
  <si>
    <t>Big push buttons</t>
  </si>
  <si>
    <t>on the wall with supporting pillars</t>
  </si>
  <si>
    <t>clamp fixing on the steps</t>
  </si>
  <si>
    <t>Language</t>
  </si>
  <si>
    <t>Deutsch</t>
  </si>
  <si>
    <t>Sprache</t>
  </si>
  <si>
    <t>Alpha Treppenlift</t>
  </si>
  <si>
    <t>Bestellformular</t>
  </si>
  <si>
    <t>Datum:</t>
  </si>
  <si>
    <t>Firma:</t>
  </si>
  <si>
    <t>Produktionsnummer</t>
  </si>
  <si>
    <t>Auftragsreferenz (Name oder Nummer)</t>
  </si>
  <si>
    <t>Schienenspezifikation</t>
  </si>
  <si>
    <t>Installationsort</t>
  </si>
  <si>
    <t>Montageseite</t>
  </si>
  <si>
    <t>Schienenlänge (ungefähr in m)</t>
  </si>
  <si>
    <t>Untere Haltestelle</t>
  </si>
  <si>
    <t>Obere Haltestelle</t>
  </si>
  <si>
    <t>Anzahl der 90° Kurven</t>
  </si>
  <si>
    <t>Anzahl der Spezialkurven</t>
  </si>
  <si>
    <t>Anzahl der Negativkurven</t>
  </si>
  <si>
    <t>Anzahl der Zwischenhaltestellen</t>
  </si>
  <si>
    <t>Schienenfarbe</t>
  </si>
  <si>
    <t>Innen</t>
  </si>
  <si>
    <t>Im Außenbereich</t>
  </si>
  <si>
    <t>Links</t>
  </si>
  <si>
    <t>Rechts</t>
  </si>
  <si>
    <t>Gerade</t>
  </si>
  <si>
    <t>Gerade mit Steilstart</t>
  </si>
  <si>
    <t>Spezialkurve</t>
  </si>
  <si>
    <t>RAL 7035 (Standard)</t>
  </si>
  <si>
    <t>Spezial RAL</t>
  </si>
  <si>
    <t>Verzinkt + RAL 7035</t>
  </si>
  <si>
    <t>Verzinkt + spezial RAL</t>
  </si>
  <si>
    <t>Sitz Design Optionen</t>
  </si>
  <si>
    <t>Ausführung</t>
  </si>
  <si>
    <t>Sitz Design Typ</t>
  </si>
  <si>
    <t>Sitzfarbe</t>
  </si>
  <si>
    <t>Automatisches Fußbrett</t>
  </si>
  <si>
    <t>Automatischer Drehsitz</t>
  </si>
  <si>
    <t xml:space="preserve">Größere Distanz zwischen Armlehnen </t>
  </si>
  <si>
    <t>Anzahl Fernbedienungen gesamt</t>
  </si>
  <si>
    <t>Postion of external controls</t>
  </si>
  <si>
    <t>Zusätzliche Optionen</t>
  </si>
  <si>
    <t>Transportbox</t>
  </si>
  <si>
    <t>Drawing time urgency in days</t>
  </si>
  <si>
    <t>Kunststoffabdeckung für Stützenfüße</t>
  </si>
  <si>
    <t>Höhere Traglast bis 145 kg</t>
  </si>
  <si>
    <t>Variante Stehsitz (bis zu 120 kg)</t>
  </si>
  <si>
    <t>Benutzergröße (optional)</t>
  </si>
  <si>
    <t>Extra starke Batterien</t>
  </si>
  <si>
    <t>Maß Sitz bis Kopf</t>
  </si>
  <si>
    <t>Maß Rücken bis Knie</t>
  </si>
  <si>
    <t>Art der Befestigung</t>
  </si>
  <si>
    <t>Fixierung der Schiene</t>
  </si>
  <si>
    <t>Auf Stützen in die Treppe</t>
  </si>
  <si>
    <t>Mit Klemmen an die Treppe</t>
  </si>
  <si>
    <t>An die Wand</t>
  </si>
  <si>
    <t>Zusätzliche Information</t>
  </si>
  <si>
    <t>Lieferdatim:</t>
  </si>
  <si>
    <t>Bearbeitet von:</t>
  </si>
  <si>
    <t>Outdoor</t>
  </si>
  <si>
    <t>Left</t>
  </si>
  <si>
    <t>Right</t>
  </si>
  <si>
    <t>Straight</t>
  </si>
  <si>
    <t>Gerade mit horizontalem Auslauf</t>
  </si>
  <si>
    <t>Gerade an letzter Stufe</t>
  </si>
  <si>
    <t>Gerader Überlauf</t>
  </si>
  <si>
    <t>90° auf oberem Podest</t>
  </si>
  <si>
    <t>180° auf oberem Podest</t>
  </si>
  <si>
    <t>Spezialkurve auf oberem Podest</t>
  </si>
  <si>
    <t>Pillar-mounted</t>
  </si>
  <si>
    <t>Ja</t>
  </si>
  <si>
    <t>Nein</t>
  </si>
  <si>
    <t>Talseitig</t>
  </si>
  <si>
    <t>Bergseitig</t>
  </si>
  <si>
    <t>Großer Taster</t>
  </si>
  <si>
    <t>Ohne Schlüssel</t>
  </si>
  <si>
    <t>Minischlüssel</t>
  </si>
  <si>
    <t>Handkassette</t>
  </si>
  <si>
    <t>Wantmontiert</t>
  </si>
  <si>
    <t>Stützenmontiert</t>
  </si>
  <si>
    <t>Folientastatur (Standard)</t>
  </si>
  <si>
    <t>Nur Schiene</t>
  </si>
  <si>
    <t xml:space="preserve">Kompletter Lift </t>
  </si>
  <si>
    <t>Cell</t>
  </si>
  <si>
    <t>Type</t>
  </si>
  <si>
    <t>French</t>
  </si>
  <si>
    <t>Label</t>
  </si>
  <si>
    <t>Bon de commande</t>
  </si>
  <si>
    <t>Dimension No.</t>
  </si>
  <si>
    <t>Numéro de dimension</t>
  </si>
  <si>
    <t>Abmessung Nr.</t>
  </si>
  <si>
    <t>La langue</t>
  </si>
  <si>
    <t>l' date</t>
  </si>
  <si>
    <t>Version</t>
  </si>
  <si>
    <t>Distributor: (always fill out)</t>
  </si>
  <si>
    <t>Distributeur: (remplissez toujours)</t>
  </si>
  <si>
    <t>Händler: (immer ausfüllen)</t>
  </si>
  <si>
    <t>Delivery address: (always fill out)</t>
  </si>
  <si>
    <t>Adresse de livraison: (remplissez toujours)</t>
  </si>
  <si>
    <t>Lieferadresse: (immer ausfüllen)</t>
  </si>
  <si>
    <t>Enterprise</t>
  </si>
  <si>
    <t>Address</t>
  </si>
  <si>
    <t>Une robe</t>
  </si>
  <si>
    <t>Anschrift</t>
  </si>
  <si>
    <t>Postcode</t>
  </si>
  <si>
    <t>Code postal</t>
  </si>
  <si>
    <t>Postleitzahl</t>
  </si>
  <si>
    <t>City</t>
  </si>
  <si>
    <t>Ville</t>
  </si>
  <si>
    <t>Stadt</t>
  </si>
  <si>
    <t>Country</t>
  </si>
  <si>
    <t>le pays</t>
  </si>
  <si>
    <t>Land</t>
  </si>
  <si>
    <t>Côté d'installation</t>
  </si>
  <si>
    <t>Dropdown</t>
  </si>
  <si>
    <t>La gauche</t>
  </si>
  <si>
    <t>Droite</t>
  </si>
  <si>
    <t>Tout droit</t>
  </si>
  <si>
    <t>Straight with steep start</t>
  </si>
  <si>
    <t>Droit avec début raide</t>
  </si>
  <si>
    <t>Straight start with bottom overrun</t>
  </si>
  <si>
    <t>Début droit avec dépassement du bas</t>
  </si>
  <si>
    <t>Special curve</t>
  </si>
  <si>
    <t>Courbe spéciale</t>
  </si>
  <si>
    <t>Longueur du rail en mètres arrondis</t>
  </si>
  <si>
    <t>Arrêt inférieur</t>
  </si>
  <si>
    <t>Arrêt supérieur</t>
  </si>
  <si>
    <t>Straight at last step</t>
  </si>
  <si>
    <t>Droit à la dernière étape</t>
  </si>
  <si>
    <t>Straight top overrun</t>
  </si>
  <si>
    <t>Débordement droit</t>
  </si>
  <si>
    <t>Atterrissage supérieur à 90°</t>
  </si>
  <si>
    <t>Atterrissage supérieur à 180°</t>
  </si>
  <si>
    <t>Special curve on top landing</t>
  </si>
  <si>
    <t>Courbe spéciale sur le palier supérieur</t>
  </si>
  <si>
    <t>Nombre de courbes à 90°</t>
  </si>
  <si>
    <t>Nombre de courbes spéciales</t>
  </si>
  <si>
    <t>Pick up address for lifts: Spedition Englmayer, Wiesenstrasse 71, 4600 Wels, Austria</t>
  </si>
  <si>
    <t>ABHOLADRESSE: Spedition Englmayer, Wiesenstrasse 71, 4600 Wels, Austria</t>
  </si>
  <si>
    <t>Q4</t>
  </si>
  <si>
    <t>D3</t>
  </si>
  <si>
    <t>D5</t>
  </si>
  <si>
    <t>AD4</t>
  </si>
  <si>
    <t>P6</t>
  </si>
  <si>
    <t>AD3</t>
  </si>
  <si>
    <t>AB6</t>
  </si>
  <si>
    <t>P7</t>
  </si>
  <si>
    <t>B7</t>
  </si>
  <si>
    <t>P9</t>
  </si>
  <si>
    <t>AB9</t>
  </si>
  <si>
    <t>P10</t>
  </si>
  <si>
    <t>AB10</t>
  </si>
  <si>
    <t>P11</t>
  </si>
  <si>
    <t>AB11</t>
  </si>
  <si>
    <t>P12</t>
  </si>
  <si>
    <t>AB12</t>
  </si>
  <si>
    <t>D24</t>
  </si>
  <si>
    <t>R24</t>
  </si>
  <si>
    <t>R26</t>
  </si>
  <si>
    <t>D25</t>
  </si>
  <si>
    <t>D26</t>
  </si>
  <si>
    <t>D27</t>
  </si>
  <si>
    <t>R27</t>
  </si>
  <si>
    <t>D28</t>
  </si>
  <si>
    <t>D30</t>
  </si>
  <si>
    <t>Q3</t>
  </si>
  <si>
    <t>D23</t>
  </si>
  <si>
    <t>C17</t>
  </si>
  <si>
    <t>C19</t>
  </si>
  <si>
    <t>I19</t>
  </si>
  <si>
    <t>C22</t>
  </si>
  <si>
    <t>Anzahl der 180° Kurven</t>
  </si>
  <si>
    <t>Nombre de courbes à 180°</t>
  </si>
  <si>
    <t>D31</t>
  </si>
  <si>
    <t>D32</t>
  </si>
  <si>
    <t>D33</t>
  </si>
  <si>
    <t>D34</t>
  </si>
  <si>
    <t>AD26</t>
  </si>
  <si>
    <t>Formula</t>
  </si>
  <si>
    <t>=IF(R26="straight start with bottom overrun","mm from first step to end of chair", "")</t>
  </si>
  <si>
    <t>=IF(R26="Gerade mit horizontalem Auslauf","mm von erster Stufe bis Ende Sitz", "")</t>
  </si>
  <si>
    <t>AD27</t>
  </si>
  <si>
    <t>=IF(R27="straight top overrun","mm from last step to end of chair", "")</t>
  </si>
  <si>
    <t>=IF(R27="Gerader Überlauf","mm von letzter Stufe bis Ende Sitz", "")</t>
  </si>
  <si>
    <t>R23</t>
  </si>
  <si>
    <t>R34</t>
  </si>
  <si>
    <t>C36</t>
  </si>
  <si>
    <t>Les spécifications de conception</t>
  </si>
  <si>
    <t>D37</t>
  </si>
  <si>
    <t>Exécution</t>
  </si>
  <si>
    <t>D38</t>
  </si>
  <si>
    <t>Type de conception du siège</t>
  </si>
  <si>
    <t>D39</t>
  </si>
  <si>
    <t>Tapisserie</t>
  </si>
  <si>
    <t>D40</t>
  </si>
  <si>
    <t>Repose-pied automatique</t>
  </si>
  <si>
    <t>D41</t>
  </si>
  <si>
    <t>Siège pivotant automatique</t>
  </si>
  <si>
    <t>D42</t>
  </si>
  <si>
    <t>Plus grande distance d'accoudoir (+ 100mm)</t>
  </si>
  <si>
    <t>D43</t>
  </si>
  <si>
    <t>Joystickposition</t>
  </si>
  <si>
    <t>Position du joystick</t>
  </si>
  <si>
    <t>D44</t>
  </si>
  <si>
    <t>Externe Landekontrollen (immer Radio)</t>
  </si>
  <si>
    <t>Contrôles d'atterrissage externes (toujours radio)</t>
  </si>
  <si>
    <t>D45</t>
  </si>
  <si>
    <t>Art des Schlüssels</t>
  </si>
  <si>
    <t>Type de clé</t>
  </si>
  <si>
    <t>D46</t>
  </si>
  <si>
    <t>Nombre total de contrôles d'atterrissage externes</t>
  </si>
  <si>
    <t>D47</t>
  </si>
  <si>
    <t>Stellung externer Kontrollen</t>
  </si>
  <si>
    <t>Position des contrôles externes</t>
  </si>
  <si>
    <t>R37</t>
  </si>
  <si>
    <t>AS39</t>
  </si>
  <si>
    <t>Blau</t>
  </si>
  <si>
    <t>Bleu</t>
  </si>
  <si>
    <t>AS40</t>
  </si>
  <si>
    <t>rot</t>
  </si>
  <si>
    <t>rouge</t>
  </si>
  <si>
    <t>AS41</t>
  </si>
  <si>
    <t>Braun</t>
  </si>
  <si>
    <t>marron</t>
  </si>
  <si>
    <t>AS42</t>
  </si>
  <si>
    <t>Grün</t>
  </si>
  <si>
    <t>vert</t>
  </si>
  <si>
    <t>AS43</t>
  </si>
  <si>
    <t>AS44</t>
  </si>
  <si>
    <t>Hellgrau</t>
  </si>
  <si>
    <t>Gris clair</t>
  </si>
  <si>
    <t>AT39</t>
  </si>
  <si>
    <t>Marineblau</t>
  </si>
  <si>
    <t>Bleu marine</t>
  </si>
  <si>
    <t>AT40</t>
  </si>
  <si>
    <t>Smaragdgrün</t>
  </si>
  <si>
    <t>vert émeraude</t>
  </si>
  <si>
    <t>AT41</t>
  </si>
  <si>
    <t>Rubinrot</t>
  </si>
  <si>
    <t>rouge rubis</t>
  </si>
  <si>
    <t>AT42</t>
  </si>
  <si>
    <t>Perlweiss</t>
  </si>
  <si>
    <t>Perle blanche</t>
  </si>
  <si>
    <t>AT43</t>
  </si>
  <si>
    <t>Walnussbraun</t>
  </si>
  <si>
    <t>Marron</t>
  </si>
  <si>
    <t>AT44</t>
  </si>
  <si>
    <t>Safran-Gelb</t>
  </si>
  <si>
    <t>Jaune safran</t>
  </si>
  <si>
    <t>AU39</t>
  </si>
  <si>
    <t>AU40</t>
  </si>
  <si>
    <t>AU41</t>
  </si>
  <si>
    <t>AU42</t>
  </si>
  <si>
    <t>AU43</t>
  </si>
  <si>
    <t>AU44</t>
  </si>
  <si>
    <t>AV39</t>
  </si>
  <si>
    <t>Olive (gewebtes Textil)</t>
  </si>
  <si>
    <t>Olive (textile tissé)</t>
  </si>
  <si>
    <t>AV40</t>
  </si>
  <si>
    <t>Granit (gewebtes Textil)</t>
  </si>
  <si>
    <t>Granite (textile tissé)</t>
  </si>
  <si>
    <t>AV41</t>
  </si>
  <si>
    <t>Bordeaux (gewebtes Textil)</t>
  </si>
  <si>
    <t>Bordeaux (textile tissé)</t>
  </si>
  <si>
    <t>AV42</t>
  </si>
  <si>
    <t>Marmor (gewebtes Textil)</t>
  </si>
  <si>
    <t>Marbre (textile tissé)</t>
  </si>
  <si>
    <t>AV43</t>
  </si>
  <si>
    <t>Elfenbein (gewebtes Textil)</t>
  </si>
  <si>
    <t>Ivoire (textile tissé)</t>
  </si>
  <si>
    <t>AV44</t>
  </si>
  <si>
    <t>Basalt (Kunstleder)</t>
  </si>
  <si>
    <t>Basalte (cuir artificiel)</t>
  </si>
  <si>
    <t>AV45</t>
  </si>
  <si>
    <t>Burgund (Kunstleder)</t>
  </si>
  <si>
    <t>Bourgogne (cuir artificiel)</t>
  </si>
  <si>
    <t>AV46</t>
  </si>
  <si>
    <t>Mokka (Kunstleder)</t>
  </si>
  <si>
    <t>Moka (cuir artificiel)</t>
  </si>
  <si>
    <t>R39</t>
  </si>
  <si>
    <t>Switch</t>
  </si>
  <si>
    <t>R40</t>
  </si>
  <si>
    <t>Oui</t>
  </si>
  <si>
    <t>Non</t>
  </si>
  <si>
    <t>R41</t>
  </si>
  <si>
    <t>R42</t>
  </si>
  <si>
    <t>R43</t>
  </si>
  <si>
    <t>Côté bas (standard)</t>
  </si>
  <si>
    <t>Du côté de l'étage (facultatif)</t>
  </si>
  <si>
    <t>R44</t>
  </si>
  <si>
    <t>Clavier à membrane (standard)</t>
  </si>
  <si>
    <t>Gros boutons poussoirs</t>
  </si>
  <si>
    <t>R45</t>
  </si>
  <si>
    <t>Sans clé</t>
  </si>
  <si>
    <t>Mini clé</t>
  </si>
  <si>
    <t>R47</t>
  </si>
  <si>
    <t>Combiné</t>
  </si>
  <si>
    <t>Mural</t>
  </si>
  <si>
    <t>Monté sur pilier</t>
  </si>
  <si>
    <t>C49</t>
  </si>
  <si>
    <t>D50</t>
  </si>
  <si>
    <t>D54</t>
  </si>
  <si>
    <t>D55</t>
  </si>
  <si>
    <t>D56</t>
  </si>
  <si>
    <t>D59</t>
  </si>
  <si>
    <t>D60</t>
  </si>
  <si>
    <t>D61</t>
  </si>
  <si>
    <t>D62</t>
  </si>
  <si>
    <t>D63</t>
  </si>
  <si>
    <t>D64</t>
  </si>
  <si>
    <t>D65</t>
  </si>
  <si>
    <t>R64</t>
  </si>
  <si>
    <t>AC64</t>
  </si>
  <si>
    <t>R50</t>
  </si>
  <si>
    <t>R60</t>
  </si>
  <si>
    <t>R61</t>
  </si>
  <si>
    <t>R62</t>
  </si>
  <si>
    <t>R63</t>
  </si>
  <si>
    <t>C67</t>
  </si>
  <si>
    <t>D68</t>
  </si>
  <si>
    <t>R68</t>
  </si>
  <si>
    <t>C72</t>
  </si>
  <si>
    <t>C81</t>
  </si>
  <si>
    <t>W81</t>
  </si>
  <si>
    <t>K81</t>
  </si>
  <si>
    <t>Week</t>
  </si>
  <si>
    <t>Woche</t>
  </si>
  <si>
    <t>la semaine</t>
  </si>
  <si>
    <t>Adresse de ramassage: Spedition Englmayer, Wiesenstrasse 71, 4600 Wels, Austria</t>
  </si>
  <si>
    <t>Nom de référence de la commande (ou numéro)</t>
  </si>
  <si>
    <t>Intérieur</t>
  </si>
  <si>
    <t>De plein air</t>
  </si>
  <si>
    <t>Autres options</t>
  </si>
  <si>
    <t>Boîte de transport</t>
  </si>
  <si>
    <t>Information additionnelle</t>
  </si>
  <si>
    <t>Date de livraison</t>
  </si>
  <si>
    <t>Preparé par</t>
  </si>
  <si>
    <t>Distributeur:</t>
  </si>
  <si>
    <t>Adresse de livraison:</t>
  </si>
  <si>
    <t>ORDER FORM</t>
  </si>
  <si>
    <t>BESTELLFORMULAR</t>
  </si>
  <si>
    <t>BON DE COMMANDE</t>
  </si>
  <si>
    <t>Semaine</t>
  </si>
  <si>
    <t>Lieferdatum</t>
  </si>
  <si>
    <t>Société</t>
  </si>
  <si>
    <t>Firma</t>
  </si>
  <si>
    <t>Company</t>
  </si>
  <si>
    <t>Adresse</t>
  </si>
  <si>
    <t>Le pays</t>
  </si>
  <si>
    <t>Lieu d'installation</t>
  </si>
  <si>
    <t>Num. de production</t>
  </si>
  <si>
    <t>Automatic</t>
  </si>
  <si>
    <t>Manual</t>
  </si>
  <si>
    <t>Automatisch</t>
  </si>
  <si>
    <t>Manuell</t>
  </si>
  <si>
    <t>Further specifications</t>
  </si>
  <si>
    <t>Weitere Optionen</t>
  </si>
  <si>
    <t>-</t>
  </si>
  <si>
    <t>Special RAL</t>
  </si>
  <si>
    <t>Bearbeitet von</t>
  </si>
  <si>
    <t>Automatiquement</t>
  </si>
  <si>
    <t>Manuellement</t>
  </si>
  <si>
    <t>Telephone</t>
  </si>
  <si>
    <t>Telefon</t>
  </si>
  <si>
    <t>Téléphone</t>
  </si>
  <si>
    <t>Email</t>
  </si>
  <si>
    <t>Produktionsnr.</t>
  </si>
  <si>
    <t>Production no.</t>
  </si>
  <si>
    <t>PLZ</t>
  </si>
  <si>
    <t>Date</t>
  </si>
  <si>
    <t>Datum</t>
  </si>
  <si>
    <t>FORMULARIO DE PEDIDO</t>
  </si>
  <si>
    <t>Fecha</t>
  </si>
  <si>
    <t>Idioma</t>
  </si>
  <si>
    <t>Versión</t>
  </si>
  <si>
    <t>Distribuidor: (siempre llene)</t>
  </si>
  <si>
    <t>Dirección de entrega: (siempre completar)</t>
  </si>
  <si>
    <t>Empresa</t>
  </si>
  <si>
    <t>Dirección</t>
  </si>
  <si>
    <t>Código postal</t>
  </si>
  <si>
    <t>Ciudad</t>
  </si>
  <si>
    <t>País</t>
  </si>
  <si>
    <t>Teléfono</t>
  </si>
  <si>
    <t>Ubicación de la instalación</t>
  </si>
  <si>
    <t>Producción no.</t>
  </si>
  <si>
    <t>Nombre de referencia del pedido (o número)</t>
  </si>
  <si>
    <t>Interior</t>
  </si>
  <si>
    <t>Al aire libre</t>
  </si>
  <si>
    <t>Izquierda</t>
  </si>
  <si>
    <t>Derecha</t>
  </si>
  <si>
    <t>Automático</t>
  </si>
  <si>
    <t>Sí</t>
  </si>
  <si>
    <t>Especificaciones adicionales</t>
  </si>
  <si>
    <t>Caja de transporte</t>
  </si>
  <si>
    <t>RAL 7035 (estándar)</t>
  </si>
  <si>
    <t>Información Adicional</t>
  </si>
  <si>
    <t>Fecha de entrega</t>
  </si>
  <si>
    <t>Preparado por</t>
  </si>
  <si>
    <t>Semana</t>
  </si>
  <si>
    <t>Español</t>
  </si>
  <si>
    <t>Dirección de recogida de los equipos: Spedition Englmayer, Wiesenstrasse 71, 4600 Wels, Austria</t>
  </si>
  <si>
    <t>No (standard)</t>
  </si>
  <si>
    <t>Nein (Standard)</t>
  </si>
  <si>
    <t>Non (Standard)</t>
  </si>
  <si>
    <t>No (estándar)</t>
  </si>
  <si>
    <t>DELTA20190624EN</t>
  </si>
  <si>
    <t>Liftboy type</t>
  </si>
  <si>
    <t>Liftboy Typ</t>
  </si>
  <si>
    <t>Type de Liftboy</t>
  </si>
  <si>
    <t>Tipo de Liftboy</t>
  </si>
  <si>
    <t>Pit (if applicable) in mm</t>
  </si>
  <si>
    <t>Montagegrube in mm (falls vorhanden)</t>
  </si>
  <si>
    <t>Foso (si existe) en mm</t>
  </si>
  <si>
    <t>Fosse (lsi existante) en mm</t>
  </si>
  <si>
    <t>Loading ramp</t>
  </si>
  <si>
    <t>Auffahrrampe</t>
  </si>
  <si>
    <t>Rampa de acceso</t>
  </si>
  <si>
    <t>Rampe d'accès</t>
  </si>
  <si>
    <t>Side exit on upper landing</t>
  </si>
  <si>
    <t xml:space="preserve">Side entry on lower landing </t>
  </si>
  <si>
    <t>Surface color</t>
  </si>
  <si>
    <t>Sortie latérale sur le palier supérieur</t>
  </si>
  <si>
    <t xml:space="preserve">Entrée latérale sur le palier inférieur </t>
  </si>
  <si>
    <t>Couleur de la surface</t>
  </si>
  <si>
    <t>Salida lateral en el aterrizaje superior</t>
  </si>
  <si>
    <t xml:space="preserve">Entrada lateral en el aterrizaje inferior </t>
  </si>
  <si>
    <t>El color de la superficie</t>
  </si>
  <si>
    <t>Seitliche Ausfahrt an oberer Haltestelle</t>
  </si>
  <si>
    <t>Seitliche Auffahrt an unterer Haltestelle</t>
  </si>
  <si>
    <t>Yes - on left side</t>
  </si>
  <si>
    <t>Yes - on right side</t>
  </si>
  <si>
    <t>Ja - an der linken Seite</t>
  </si>
  <si>
    <t>Ja - an der rechten Seite</t>
  </si>
  <si>
    <t>Oui - sur le côté gauche</t>
  </si>
  <si>
    <t>Oui - sur le côté droit</t>
  </si>
  <si>
    <t>Non (standard)</t>
  </si>
  <si>
    <t>Sí - en el lado izquierdo</t>
  </si>
  <si>
    <t>Sí - en el lado derecho</t>
  </si>
  <si>
    <t>Extra options</t>
  </si>
  <si>
    <t>Extra Optionen</t>
  </si>
  <si>
    <t>Options supplémentaires</t>
  </si>
  <si>
    <t>Opciones extras</t>
  </si>
  <si>
    <t>Pillar for control panel</t>
  </si>
  <si>
    <t>Contact bar</t>
  </si>
  <si>
    <t>750 mm access ramp</t>
  </si>
  <si>
    <t>Special size access ramp</t>
  </si>
  <si>
    <t>Transport wheels</t>
  </si>
  <si>
    <t>Safety bar for upper landing</t>
  </si>
  <si>
    <t>Bediensäule</t>
  </si>
  <si>
    <t>Kontaktleisten</t>
  </si>
  <si>
    <t>Columna para el control de la plataforma</t>
  </si>
  <si>
    <t>Bar de contacto en los 4 lados</t>
  </si>
  <si>
    <t>Butée de contact</t>
  </si>
  <si>
    <t>Poteau pour boîtier cde</t>
  </si>
  <si>
    <t>Speziallänge für Auffahrrampe</t>
  </si>
  <si>
    <t>Longitud especial para la rampa de acceso</t>
  </si>
  <si>
    <t>Longeur speciale pour la rampe d'acces</t>
  </si>
  <si>
    <t>Transporträder</t>
  </si>
  <si>
    <t>Ruedas para el transporte</t>
  </si>
  <si>
    <t>Dispositif pour déplacement</t>
  </si>
  <si>
    <t>Garde-corps supérieur</t>
  </si>
  <si>
    <t>Bar de seguridad en la salida superior</t>
  </si>
  <si>
    <t>Sicherheitsbügel für obere Haltestelle</t>
  </si>
  <si>
    <t>Puerta en la estación superior</t>
  </si>
  <si>
    <t xml:space="preserve">Porte pour l'arrêt supérieur </t>
  </si>
  <si>
    <t>Halbhohe Türe für obere Haltestelle</t>
  </si>
  <si>
    <t>Gate on upper landing</t>
  </si>
  <si>
    <t>Type of upper landing gate</t>
  </si>
  <si>
    <t>Automatic gate opener (only for Liftboy 3)</t>
  </si>
  <si>
    <t>Automatischer Türöffner (nur für Liftboy 3)</t>
  </si>
  <si>
    <t>Version der halbhohen Türe</t>
  </si>
  <si>
    <t>Version de la porte</t>
  </si>
  <si>
    <t>Version de la puerta</t>
  </si>
  <si>
    <t>Portero automático (solo para Liftboy 3)</t>
  </si>
  <si>
    <t>Porte automatique (seulement pour Liftboy Type 3)</t>
  </si>
  <si>
    <t>Yes - left opening</t>
  </si>
  <si>
    <t>Yes - right opening</t>
  </si>
  <si>
    <t>Ja - links</t>
  </si>
  <si>
    <t>Ja - rechts</t>
  </si>
  <si>
    <t>Oui - à gauche</t>
  </si>
  <si>
    <t>Qui - droit</t>
  </si>
  <si>
    <t>Sí - izquierda</t>
  </si>
  <si>
    <t>Sí - derecha</t>
  </si>
  <si>
    <t>Change in the order after approval</t>
  </si>
  <si>
    <t>Montáž ALTECH</t>
  </si>
  <si>
    <t>Vzdálenost do místa instalace v km</t>
  </si>
  <si>
    <t>Zapuštění plošiny do jámy</t>
  </si>
  <si>
    <t>Stavební úpravy ALTECH</t>
  </si>
  <si>
    <t>El. přípojka ALTECH</t>
  </si>
  <si>
    <t>Transportkiste</t>
  </si>
  <si>
    <t>Q3 - wooden box for sea transport</t>
  </si>
  <si>
    <t>Q3 - wooden box for air transport</t>
  </si>
  <si>
    <t>Q3 - Holzkiste für Seetransport</t>
  </si>
  <si>
    <t>Q3 - Holzkiste für Lufttransport</t>
  </si>
  <si>
    <t>Q3 - Caja de madera para el transporte marítimo</t>
  </si>
  <si>
    <t>Q3 - Caja de madera para transporte aéreo</t>
  </si>
  <si>
    <t>Q1 - cardboard box (standard)</t>
  </si>
  <si>
    <t>Q1 - Kartonbox (Standard)</t>
  </si>
  <si>
    <t>Q3 - Caisse en bois pour le transport maritime</t>
  </si>
  <si>
    <t>Q3 - Caisse en bois pour le transport aérien</t>
  </si>
  <si>
    <t>Q1 - Boîte en carton</t>
  </si>
  <si>
    <t>Q1 - Caja de cartón (estandard)</t>
  </si>
  <si>
    <t>12</t>
  </si>
  <si>
    <t>24</t>
  </si>
  <si>
    <t>36</t>
  </si>
  <si>
    <t>48</t>
  </si>
  <si>
    <t>60</t>
  </si>
  <si>
    <t>other</t>
  </si>
  <si>
    <t>Warranty in months</t>
  </si>
  <si>
    <t>Garantie</t>
  </si>
  <si>
    <t>Garantia</t>
  </si>
  <si>
    <t>Änderung nach Produktionsstart</t>
  </si>
  <si>
    <t>Back - right side</t>
  </si>
  <si>
    <t>Back - left side</t>
  </si>
  <si>
    <t>Hinten rechts</t>
  </si>
  <si>
    <t>Hinten links</t>
  </si>
  <si>
    <t>Vorne rechts</t>
  </si>
  <si>
    <t>Vorne links</t>
  </si>
  <si>
    <t>Front - right side</t>
  </si>
  <si>
    <t>Front - left side</t>
  </si>
  <si>
    <t>Retour - côté droit</t>
  </si>
  <si>
    <t>Retour - côté gauche</t>
  </si>
  <si>
    <t>Avant - côté droit</t>
  </si>
  <si>
    <t>Avant - côté gauche</t>
  </si>
  <si>
    <t>Atrás - lado derecho</t>
  </si>
  <si>
    <t>Atrás - lado izquierdo</t>
  </si>
  <si>
    <t>Frente - lado derecho</t>
  </si>
  <si>
    <t>Frente - lado izquierdo</t>
  </si>
  <si>
    <t>Farbe der Anlage</t>
  </si>
  <si>
    <t>LIFTBOY 1</t>
  </si>
  <si>
    <t>LEFT - Side exit on upper landing</t>
  </si>
  <si>
    <t>RIGHT - Side exit on upper landing</t>
  </si>
  <si>
    <t>LINKS - Seitliche Ausfahrt an oberer Haltestelle</t>
  </si>
  <si>
    <t>RECHTS - Seitliche Ausfahrt an oberer Haltestelle</t>
  </si>
  <si>
    <t>Droit</t>
  </si>
  <si>
    <t>IZQUIERDA - Salida lateral en el aterrizaje superior</t>
  </si>
  <si>
    <t>DERECHA - Salida lateral en el aterrizaje superior</t>
  </si>
  <si>
    <t>À GAUCHE - Sortie latérale sur le palier supérieur</t>
  </si>
  <si>
    <t>DROIT - Sortie latérale sur le palier supérieur</t>
  </si>
  <si>
    <t xml:space="preserve">LEFT - Side entry on lower landing </t>
  </si>
  <si>
    <t xml:space="preserve">RIGHT - Side entry on lower landing </t>
  </si>
  <si>
    <t>LINKS - Seitliche Auffahrt an unterer Haltestelle</t>
  </si>
  <si>
    <t>RECHTS - Seitliche Auffahrt an unterer Haltestelle</t>
  </si>
  <si>
    <t xml:space="preserve">À GAUCHE - Entrée latérale sur le palier inférieur </t>
  </si>
  <si>
    <t xml:space="preserve">DROIT - Entrée latérale sur le palier inférieur </t>
  </si>
  <si>
    <t xml:space="preserve">IZQUIERDA - Entrada lateral en el aterrizaje inferior </t>
  </si>
  <si>
    <t xml:space="preserve">DERECHA - Entrada lateral en el aterrizaje inferior </t>
  </si>
  <si>
    <t>Lifting height exact (optional)</t>
  </si>
  <si>
    <t>Hubhöhe exakt (optional)</t>
  </si>
  <si>
    <t>Hauteur de levage exacte (facultatif)</t>
  </si>
  <si>
    <t>Altura de elevacion exacta (opcional)</t>
  </si>
  <si>
    <t>Electric supply position</t>
  </si>
  <si>
    <t>Position eleketrisches Kabel</t>
  </si>
  <si>
    <t>Situation de l'approvisionnement en électricité</t>
  </si>
  <si>
    <t>Posición de suministro eléctrico</t>
  </si>
  <si>
    <t>Á gauche</t>
  </si>
  <si>
    <t>RAL 9007 (standard)</t>
  </si>
  <si>
    <t>RAL 9007 (Standard)</t>
  </si>
  <si>
    <t>RAL 9007 (estándar)</t>
  </si>
  <si>
    <t>Hard wired external control station</t>
  </si>
  <si>
    <t>Radio controlled external control station</t>
  </si>
  <si>
    <t>Funk Außensteuerungen</t>
  </si>
  <si>
    <t>Boîtes palières radio commande</t>
  </si>
  <si>
    <t>Controles externos cableados</t>
  </si>
  <si>
    <t>Controles externos radio</t>
  </si>
  <si>
    <t>Boîtes palières câblé</t>
  </si>
  <si>
    <t>Befestigungssäule für Außensteuerung</t>
  </si>
  <si>
    <t>Pillar for external control fixation</t>
  </si>
  <si>
    <t xml:space="preserve">Pilier pour fixation des boîtes palières </t>
  </si>
  <si>
    <t>Pilar para fijación de control externo</t>
  </si>
  <si>
    <t>1</t>
  </si>
  <si>
    <t>2</t>
  </si>
  <si>
    <t>=IF(Q26&lt;&gt;"No (standard)","See the illustration on the right", "")</t>
  </si>
  <si>
    <t>=IF(Q23="Yes","The lifting height is reduced by the pit depth", "")</t>
  </si>
  <si>
    <t>=IF(Q23="Ja","Die Hubhöhe reduziert sich um die Grubentiefe", "")</t>
  </si>
  <si>
    <t>=IF(Q23="Sí","La altura de elevación se reduce por la profundidad del foso", "")</t>
  </si>
  <si>
    <t>=IF(Q23="Oui","La hauteur de levage est réduite par la profondeur de la fosse", "")</t>
  </si>
  <si>
    <t>=IF(Q27&lt;&gt;"No (standard)","See the illustration on the right", "")</t>
  </si>
  <si>
    <t>=IF(Q26&lt;&gt;"Nein (standard)","Beachten Sie die Illustration rechts", "")</t>
  </si>
  <si>
    <t>=IF(Q27&lt;&gt;"Nein (standard)","Beachten Sie die Illustration rechts", "")</t>
  </si>
  <si>
    <t>=IF(Q26&lt;&gt;"Non (standard)","Voir l'illustration à droite", "")</t>
  </si>
  <si>
    <t>=IF(Q27&lt;&gt;"Non (standard)","Voir l'illustration à droite", "")</t>
  </si>
  <si>
    <t>=IF(Q26&lt;&gt;"No (estándar)","Vea la ilustración de la derecha", "")</t>
  </si>
  <si>
    <t>=IF(Q27&lt;&gt;"No (estándar)","Vea la ilustración de la derecha", "")</t>
  </si>
  <si>
    <t>Gate opening direction DIN</t>
  </si>
  <si>
    <t>Richtung der Türöffnung DIN</t>
  </si>
  <si>
    <t>Sens d'ouverture du porte DIN</t>
  </si>
  <si>
    <t>Dirección de apertura de la puerta DIN</t>
  </si>
  <si>
    <t>Lehner 01</t>
  </si>
  <si>
    <t>Adjustable</t>
  </si>
  <si>
    <t>Fixed without landing control</t>
  </si>
  <si>
    <t>Fixed with landing control</t>
  </si>
  <si>
    <t>Fixiert ohne integrierte Außensteuerung</t>
  </si>
  <si>
    <t>Fixiert mit integrierter Außensteuerung</t>
  </si>
  <si>
    <t>Einstellbar</t>
  </si>
  <si>
    <t>Réglable</t>
  </si>
  <si>
    <t>Fixe sans contrôle d'atterrissage</t>
  </si>
  <si>
    <t>Fixe avec contrôle d'atterrissage</t>
  </si>
  <si>
    <t>Ajustable</t>
  </si>
  <si>
    <t>Fijo sin control de aterrizaje</t>
  </si>
  <si>
    <t>Fijo con el control de aterrizaje integrado</t>
  </si>
  <si>
    <t>Verkabelte Außensteuerungen</t>
  </si>
  <si>
    <t>LIFTBOY 1  -  Lifting height 595 mm / 180 kg capacity</t>
  </si>
  <si>
    <t>LIFTBOY 1  -  Hubhöhe 595 mm / Traglast 180 kg</t>
  </si>
  <si>
    <t>LIFTBOY 1  -  Hauteur de levage 595 mm / capacité 180 kg</t>
  </si>
  <si>
    <t>LIFTBOY 1  -  Altura de elevación 595 mm / capacidad 180 kg</t>
  </si>
  <si>
    <t>Higher lateral barriers (900 mm)</t>
  </si>
  <si>
    <t>750 mm Auffahrrampe</t>
  </si>
  <si>
    <t>Erhöhte Barrieren (900 mm)</t>
  </si>
  <si>
    <t>Les barrières plus haut (900 mm)</t>
  </si>
  <si>
    <t>Rampe d'acces de 750 mm</t>
  </si>
  <si>
    <t>Barrieras mas altas (900 mm)</t>
  </si>
  <si>
    <t>Rampa de acceso de 750 mm</t>
  </si>
  <si>
    <t>=IF(Q27&lt;&gt;"No (standard)","Not possible for side entry on lower level", "")</t>
  </si>
  <si>
    <t>=IF(Q27&lt;&gt;"Non (standard)","Pas possible pour l'entrée latérale sur le palier inférieur", "")</t>
  </si>
  <si>
    <t>=IF(Q27&lt;&gt;"No (estándar)","No es posible para la entrada lateral en el nivel inferior", "")</t>
  </si>
  <si>
    <t>=IF(Q43&lt;&gt;"No","See the illustration on the right", "")</t>
  </si>
  <si>
    <t>=IF(Q43&lt;&gt;"Nein","Beachten Sie die Illustration rechts", "")</t>
  </si>
  <si>
    <t>=IF(Q43&lt;&gt;"Non","Voir l'illustration à droite", "")</t>
  </si>
  <si>
    <t>=IF(Q43&lt;&gt;"No","Vea la ilustración de la derecha", "")</t>
  </si>
  <si>
    <t>=IF(Q27&lt;&gt;"Nein (standard)","Nicht möglich für seitliche Auffahrt an unterer Haltestelle", "")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</si>
</sst>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charset val="238"/>
      <scheme val="minor"/>
    </font>
    <font>
      <b/>
      <u/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u/>
      <sz val="10"/>
      <color theme="1"/>
      <name val="Calibri"/>
      <family val="2"/>
      <charset val="238"/>
      <scheme val="minor"/>
    </font>
    <font>
      <sz val="10"/>
      <color rgb="FFFF0000"/>
      <name val="Calibri"/>
      <family val="2"/>
      <scheme val="minor"/>
    </font>
    <font>
      <b/>
      <sz val="14"/>
      <color rgb="FFFF0000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EF9F4"/>
        <bgColor indexed="64"/>
      </patternFill>
    </fill>
    <fill>
      <patternFill patternType="solid">
        <fgColor theme="4" tint="0.79998168889431442"/>
        <bgColor indexed="64"/>
      </patternFill>
    </fill>
  </fills>
  <borders count="2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22" fillId="0" borderId="0"/>
    <xf numFmtId="0" fontId="21" fillId="0" borderId="0"/>
  </cellStyleXfs>
  <cellXfs count="189">
    <xf numFmtId="0" fontId="0" fillId="0" borderId="0" xfId="0"/>
    <xf numFmtId="0" fontId="21" fillId="0" borderId="0" xfId="2"/>
    <xf numFmtId="49" fontId="21" fillId="0" borderId="0" xfId="2" applyNumberFormat="1"/>
    <xf numFmtId="0" fontId="0" fillId="0" borderId="0" xfId="2" applyFont="1"/>
    <xf numFmtId="49" fontId="23" fillId="0" borderId="0" xfId="2" applyNumberFormat="1" applyFont="1" applyAlignment="1">
      <alignment vertical="center"/>
    </xf>
    <xf numFmtId="49" fontId="0" fillId="0" borderId="0" xfId="2" applyNumberFormat="1" applyFont="1"/>
    <xf numFmtId="49" fontId="0" fillId="0" borderId="0" xfId="0" applyNumberFormat="1"/>
    <xf numFmtId="0" fontId="24" fillId="7" borderId="0" xfId="0" applyFont="1" applyFill="1" applyAlignment="1" applyProtection="1">
      <alignment vertical="center"/>
      <protection hidden="1"/>
    </xf>
    <xf numFmtId="0" fontId="25" fillId="7" borderId="0" xfId="0" applyFont="1" applyFill="1" applyAlignment="1">
      <alignment vertical="center"/>
    </xf>
    <xf numFmtId="0" fontId="26" fillId="7" borderId="0" xfId="0" applyFont="1" applyFill="1" applyAlignment="1">
      <alignment vertical="center"/>
    </xf>
    <xf numFmtId="0" fontId="24" fillId="2" borderId="3" xfId="0" applyFont="1" applyFill="1" applyBorder="1" applyAlignment="1" applyProtection="1">
      <alignment vertical="center"/>
      <protection hidden="1"/>
    </xf>
    <xf numFmtId="0" fontId="25" fillId="2" borderId="4" xfId="0" applyFont="1" applyFill="1" applyBorder="1" applyAlignment="1">
      <alignment vertical="center"/>
    </xf>
    <xf numFmtId="0" fontId="25" fillId="2" borderId="9" xfId="0" applyFont="1" applyFill="1" applyBorder="1" applyAlignment="1">
      <alignment vertical="center"/>
    </xf>
    <xf numFmtId="0" fontId="24" fillId="2" borderId="5" xfId="0" applyFont="1" applyFill="1" applyBorder="1" applyAlignment="1" applyProtection="1">
      <alignment vertical="center"/>
      <protection hidden="1"/>
    </xf>
    <xf numFmtId="0" fontId="25" fillId="2" borderId="0" xfId="0" applyFont="1" applyFill="1" applyAlignment="1">
      <alignment vertical="center"/>
    </xf>
    <xf numFmtId="0" fontId="25" fillId="2" borderId="8" xfId="0" applyFont="1" applyFill="1" applyBorder="1" applyAlignment="1">
      <alignment vertical="center"/>
    </xf>
    <xf numFmtId="0" fontId="25" fillId="2" borderId="0" xfId="0" applyFont="1" applyFill="1" applyAlignment="1">
      <alignment horizontal="left" vertical="center"/>
    </xf>
    <xf numFmtId="0" fontId="25" fillId="2" borderId="0" xfId="0" applyFont="1" applyFill="1" applyAlignment="1">
      <alignment vertical="center" wrapText="1"/>
    </xf>
    <xf numFmtId="0" fontId="24" fillId="2" borderId="3" xfId="0" applyFont="1" applyFill="1" applyBorder="1" applyAlignment="1">
      <alignment vertical="center"/>
    </xf>
    <xf numFmtId="0" fontId="24" fillId="2" borderId="4" xfId="0" applyFont="1" applyFill="1" applyBorder="1" applyAlignment="1">
      <alignment vertical="center"/>
    </xf>
    <xf numFmtId="0" fontId="25" fillId="2" borderId="4" xfId="0" applyFont="1" applyFill="1" applyBorder="1" applyAlignment="1">
      <alignment horizontal="left" vertical="center"/>
    </xf>
    <xf numFmtId="0" fontId="25" fillId="2" borderId="4" xfId="0" applyFont="1" applyFill="1" applyBorder="1" applyAlignment="1">
      <alignment vertical="center" wrapText="1"/>
    </xf>
    <xf numFmtId="0" fontId="24" fillId="2" borderId="5" xfId="0" applyFont="1" applyFill="1" applyBorder="1" applyAlignment="1">
      <alignment vertical="center"/>
    </xf>
    <xf numFmtId="0" fontId="24" fillId="2" borderId="0" xfId="0" applyFont="1" applyFill="1" applyAlignment="1">
      <alignment vertical="center"/>
    </xf>
    <xf numFmtId="0" fontId="25" fillId="2" borderId="5" xfId="0" applyFont="1" applyFill="1" applyBorder="1" applyAlignment="1">
      <alignment vertical="center"/>
    </xf>
    <xf numFmtId="0" fontId="25" fillId="2" borderId="7" xfId="0" applyFont="1" applyFill="1" applyBorder="1" applyAlignment="1">
      <alignment vertical="center"/>
    </xf>
    <xf numFmtId="0" fontId="26" fillId="2" borderId="0" xfId="0" applyFont="1" applyFill="1" applyAlignment="1">
      <alignment vertical="center"/>
    </xf>
    <xf numFmtId="0" fontId="26" fillId="2" borderId="8" xfId="0" applyFont="1" applyFill="1" applyBorder="1" applyAlignment="1">
      <alignment vertical="center"/>
    </xf>
    <xf numFmtId="0" fontId="26" fillId="2" borderId="0" xfId="0" applyFont="1" applyFill="1" applyAlignment="1">
      <alignment horizontal="center" vertical="center"/>
    </xf>
    <xf numFmtId="0" fontId="25" fillId="2" borderId="0" xfId="0" applyFont="1" applyFill="1" applyAlignment="1">
      <alignment horizontal="left" vertical="top" wrapText="1"/>
    </xf>
    <xf numFmtId="0" fontId="25" fillId="2" borderId="13" xfId="0" applyFont="1" applyFill="1" applyBorder="1" applyAlignment="1">
      <alignment vertical="center"/>
    </xf>
    <xf numFmtId="0" fontId="24" fillId="2" borderId="6" xfId="0" applyFont="1" applyFill="1" applyBorder="1" applyAlignment="1" applyProtection="1">
      <alignment vertical="center"/>
      <protection hidden="1"/>
    </xf>
    <xf numFmtId="0" fontId="32" fillId="2" borderId="0" xfId="0" applyFont="1" applyFill="1" applyAlignment="1">
      <alignment vertical="center"/>
    </xf>
    <xf numFmtId="0" fontId="0" fillId="4" borderId="0" xfId="0" applyFill="1"/>
    <xf numFmtId="49" fontId="20" fillId="0" borderId="0" xfId="2" applyNumberFormat="1" applyFont="1"/>
    <xf numFmtId="49" fontId="19" fillId="0" borderId="0" xfId="2" applyNumberFormat="1" applyFont="1"/>
    <xf numFmtId="0" fontId="18" fillId="0" borderId="0" xfId="2" applyFont="1"/>
    <xf numFmtId="49" fontId="18" fillId="0" borderId="0" xfId="2" applyNumberFormat="1" applyFont="1"/>
    <xf numFmtId="0" fontId="24" fillId="8" borderId="0" xfId="0" applyFont="1" applyFill="1" applyAlignment="1" applyProtection="1">
      <alignment vertical="center"/>
      <protection hidden="1"/>
    </xf>
    <xf numFmtId="0" fontId="25" fillId="8" borderId="0" xfId="0" applyFont="1" applyFill="1" applyAlignment="1">
      <alignment vertical="center"/>
    </xf>
    <xf numFmtId="0" fontId="26" fillId="8" borderId="0" xfId="0" applyFont="1" applyFill="1" applyAlignment="1">
      <alignment vertical="center"/>
    </xf>
    <xf numFmtId="0" fontId="26" fillId="8" borderId="0" xfId="0" applyFont="1" applyFill="1" applyAlignment="1">
      <alignment vertical="center" wrapText="1"/>
    </xf>
    <xf numFmtId="0" fontId="25" fillId="8" borderId="0" xfId="0" applyFont="1" applyFill="1" applyAlignment="1">
      <alignment vertical="center" wrapText="1"/>
    </xf>
    <xf numFmtId="0" fontId="29" fillId="8" borderId="0" xfId="0" applyFont="1" applyFill="1" applyAlignment="1">
      <alignment horizontal="left" vertical="center" wrapText="1"/>
    </xf>
    <xf numFmtId="0" fontId="25" fillId="2" borderId="0" xfId="0" applyFont="1" applyFill="1" applyAlignment="1">
      <alignment horizontal="center" vertical="center"/>
    </xf>
    <xf numFmtId="0" fontId="25" fillId="2" borderId="3" xfId="0" applyFont="1" applyFill="1" applyBorder="1" applyAlignment="1">
      <alignment vertical="center"/>
    </xf>
    <xf numFmtId="0" fontId="33" fillId="2" borderId="0" xfId="0" applyFont="1" applyFill="1" applyAlignment="1">
      <alignment vertical="center"/>
    </xf>
    <xf numFmtId="0" fontId="28" fillId="2" borderId="0" xfId="0" applyFont="1" applyFill="1" applyAlignment="1">
      <alignment vertical="center"/>
    </xf>
    <xf numFmtId="49" fontId="17" fillId="0" borderId="0" xfId="2" applyNumberFormat="1" applyFont="1"/>
    <xf numFmtId="49" fontId="16" fillId="0" borderId="0" xfId="2" applyNumberFormat="1" applyFont="1"/>
    <xf numFmtId="49" fontId="15" fillId="0" borderId="0" xfId="2" applyNumberFormat="1" applyFont="1"/>
    <xf numFmtId="49" fontId="14" fillId="0" borderId="0" xfId="2" applyNumberFormat="1" applyFont="1"/>
    <xf numFmtId="49" fontId="13" fillId="0" borderId="0" xfId="2" applyNumberFormat="1" applyFont="1"/>
    <xf numFmtId="0" fontId="34" fillId="8" borderId="0" xfId="0" applyFont="1" applyFill="1" applyAlignment="1">
      <alignment horizontal="left" vertical="center"/>
    </xf>
    <xf numFmtId="49" fontId="12" fillId="0" borderId="0" xfId="2" applyNumberFormat="1" applyFont="1"/>
    <xf numFmtId="49" fontId="12" fillId="0" borderId="0" xfId="2" applyNumberFormat="1" applyFont="1" applyFill="1"/>
    <xf numFmtId="49" fontId="21" fillId="0" borderId="0" xfId="2" applyNumberFormat="1" applyFill="1"/>
    <xf numFmtId="49" fontId="11" fillId="0" borderId="0" xfId="2" applyNumberFormat="1" applyFont="1"/>
    <xf numFmtId="49" fontId="10" fillId="0" borderId="0" xfId="2" applyNumberFormat="1" applyFont="1"/>
    <xf numFmtId="49" fontId="10" fillId="0" borderId="0" xfId="2" applyNumberFormat="1" applyFont="1" applyFill="1"/>
    <xf numFmtId="1" fontId="10" fillId="0" borderId="0" xfId="2" applyNumberFormat="1" applyFont="1"/>
    <xf numFmtId="49" fontId="9" fillId="0" borderId="0" xfId="2" applyNumberFormat="1" applyFont="1"/>
    <xf numFmtId="0" fontId="24" fillId="5" borderId="5" xfId="0" applyFont="1" applyFill="1" applyBorder="1" applyAlignment="1" applyProtection="1">
      <alignment vertical="center"/>
      <protection hidden="1"/>
    </xf>
    <xf numFmtId="0" fontId="25" fillId="5" borderId="0" xfId="0" applyFont="1" applyFill="1" applyAlignment="1">
      <alignment vertical="center"/>
    </xf>
    <xf numFmtId="0" fontId="25" fillId="5" borderId="8" xfId="0" applyFont="1" applyFill="1" applyBorder="1" applyAlignment="1">
      <alignment vertical="center"/>
    </xf>
    <xf numFmtId="0" fontId="34" fillId="5" borderId="0" xfId="0" applyFont="1" applyFill="1" applyAlignment="1">
      <alignment horizontal="left" vertical="center"/>
    </xf>
    <xf numFmtId="0" fontId="26" fillId="5" borderId="0" xfId="0" applyFont="1" applyFill="1" applyAlignment="1">
      <alignment vertical="center"/>
    </xf>
    <xf numFmtId="0" fontId="25" fillId="5" borderId="5" xfId="0" applyFont="1" applyFill="1" applyBorder="1" applyAlignment="1">
      <alignment vertical="center"/>
    </xf>
    <xf numFmtId="0" fontId="25" fillId="5" borderId="0" xfId="0" applyFont="1" applyFill="1" applyAlignment="1">
      <alignment horizontal="left" vertical="center"/>
    </xf>
    <xf numFmtId="0" fontId="25" fillId="5" borderId="6" xfId="0" applyFont="1" applyFill="1" applyBorder="1" applyAlignment="1">
      <alignment vertical="center"/>
    </xf>
    <xf numFmtId="0" fontId="25" fillId="5" borderId="7" xfId="0" applyFont="1" applyFill="1" applyBorder="1" applyAlignment="1">
      <alignment vertical="center"/>
    </xf>
    <xf numFmtId="0" fontId="25" fillId="5" borderId="7" xfId="0" applyFont="1" applyFill="1" applyBorder="1" applyAlignment="1">
      <alignment horizontal="left" vertical="center"/>
    </xf>
    <xf numFmtId="0" fontId="26" fillId="5" borderId="0" xfId="0" applyFont="1" applyFill="1" applyAlignment="1">
      <alignment vertical="center" wrapText="1"/>
    </xf>
    <xf numFmtId="0" fontId="25" fillId="5" borderId="0" xfId="0" applyFont="1" applyFill="1" applyAlignment="1">
      <alignment vertical="center" wrapText="1"/>
    </xf>
    <xf numFmtId="0" fontId="29" fillId="5" borderId="0" xfId="0" applyFont="1" applyFill="1" applyAlignment="1">
      <alignment horizontal="left" vertical="center" wrapText="1"/>
    </xf>
    <xf numFmtId="0" fontId="26" fillId="5" borderId="0" xfId="0" applyFont="1" applyFill="1" applyAlignment="1">
      <alignment horizontal="center" vertical="center"/>
    </xf>
    <xf numFmtId="0" fontId="24" fillId="6" borderId="5" xfId="0" applyFont="1" applyFill="1" applyBorder="1" applyAlignment="1" applyProtection="1">
      <alignment vertical="center"/>
      <protection hidden="1"/>
    </xf>
    <xf numFmtId="0" fontId="25" fillId="6" borderId="0" xfId="0" applyFont="1" applyFill="1" applyAlignment="1">
      <alignment vertical="center"/>
    </xf>
    <xf numFmtId="0" fontId="25" fillId="6" borderId="8" xfId="0" applyFont="1" applyFill="1" applyBorder="1" applyAlignment="1">
      <alignment vertical="center"/>
    </xf>
    <xf numFmtId="0" fontId="34" fillId="6" borderId="0" xfId="0" applyFont="1" applyFill="1" applyAlignment="1">
      <alignment horizontal="left" vertical="center"/>
    </xf>
    <xf numFmtId="0" fontId="29" fillId="6" borderId="0" xfId="0" applyFont="1" applyFill="1" applyAlignment="1">
      <alignment horizontal="left" vertical="center" wrapText="1"/>
    </xf>
    <xf numFmtId="0" fontId="26" fillId="6" borderId="0" xfId="0" applyFont="1" applyFill="1" applyAlignment="1">
      <alignment vertical="center"/>
    </xf>
    <xf numFmtId="0" fontId="26" fillId="5" borderId="2" xfId="0" applyFont="1" applyFill="1" applyBorder="1" applyAlignment="1" applyProtection="1">
      <alignment vertical="center"/>
      <protection locked="0"/>
    </xf>
    <xf numFmtId="0" fontId="30" fillId="5" borderId="8" xfId="0" applyFont="1" applyFill="1" applyBorder="1" applyAlignment="1">
      <alignment vertical="center"/>
    </xf>
    <xf numFmtId="0" fontId="36" fillId="5" borderId="0" xfId="0" applyFont="1" applyFill="1" applyAlignment="1">
      <alignment vertical="center"/>
    </xf>
    <xf numFmtId="49" fontId="8" fillId="0" borderId="0" xfId="2" applyNumberFormat="1" applyFont="1" applyFill="1"/>
    <xf numFmtId="0" fontId="7" fillId="0" borderId="0" xfId="2" applyFont="1"/>
    <xf numFmtId="49" fontId="7" fillId="0" borderId="0" xfId="2" applyNumberFormat="1" applyFont="1" applyFill="1"/>
    <xf numFmtId="49" fontId="7" fillId="0" borderId="0" xfId="2" applyNumberFormat="1" applyFont="1"/>
    <xf numFmtId="0" fontId="6" fillId="0" borderId="0" xfId="2" applyFont="1"/>
    <xf numFmtId="49" fontId="5" fillId="0" borderId="0" xfId="2" applyNumberFormat="1" applyFont="1"/>
    <xf numFmtId="0" fontId="37" fillId="8" borderId="0" xfId="0" applyFont="1" applyFill="1" applyAlignment="1">
      <alignment vertical="center"/>
    </xf>
    <xf numFmtId="49" fontId="4" fillId="0" borderId="0" xfId="2" applyNumberFormat="1" applyFont="1"/>
    <xf numFmtId="0" fontId="3" fillId="0" borderId="0" xfId="2" applyFont="1"/>
    <xf numFmtId="49" fontId="3" fillId="0" borderId="0" xfId="2" applyNumberFormat="1" applyFont="1"/>
    <xf numFmtId="49" fontId="2" fillId="0" borderId="0" xfId="2" applyNumberFormat="1" applyFont="1"/>
    <xf numFmtId="49" fontId="2" fillId="0" borderId="0" xfId="2" applyNumberFormat="1" applyFont="1" applyFill="1"/>
    <xf numFmtId="49" fontId="1" fillId="0" borderId="0" xfId="2" applyNumberFormat="1" applyFont="1"/>
    <xf numFmtId="0" fontId="25" fillId="2" borderId="15" xfId="0" applyFont="1" applyFill="1" applyBorder="1" applyAlignment="1" applyProtection="1">
      <alignment horizontal="center" vertical="center"/>
    </xf>
    <xf numFmtId="0" fontId="25" fillId="2" borderId="20" xfId="0" applyFont="1" applyFill="1" applyBorder="1" applyAlignment="1" applyProtection="1">
      <alignment horizontal="center" vertical="center"/>
    </xf>
    <xf numFmtId="0" fontId="25" fillId="2" borderId="21" xfId="0" applyFont="1" applyFill="1" applyBorder="1" applyAlignment="1" applyProtection="1">
      <alignment horizontal="center" vertical="top"/>
      <protection locked="0"/>
    </xf>
    <xf numFmtId="0" fontId="25" fillId="2" borderId="19" xfId="0" applyFont="1" applyFill="1" applyBorder="1" applyAlignment="1" applyProtection="1">
      <alignment horizontal="center" vertical="top"/>
      <protection locked="0"/>
    </xf>
    <xf numFmtId="0" fontId="25" fillId="2" borderId="11" xfId="0" applyFont="1" applyFill="1" applyBorder="1" applyAlignment="1" applyProtection="1">
      <alignment horizontal="center" vertical="top"/>
      <protection locked="0"/>
    </xf>
    <xf numFmtId="0" fontId="25" fillId="2" borderId="22" xfId="0" applyFont="1" applyFill="1" applyBorder="1" applyAlignment="1" applyProtection="1">
      <alignment horizontal="center" vertical="top"/>
      <protection locked="0"/>
    </xf>
    <xf numFmtId="0" fontId="25" fillId="2" borderId="0" xfId="0" applyFont="1" applyFill="1" applyAlignment="1" applyProtection="1">
      <alignment horizontal="center" vertical="top"/>
      <protection locked="0"/>
    </xf>
    <xf numFmtId="0" fontId="25" fillId="2" borderId="12" xfId="0" applyFont="1" applyFill="1" applyBorder="1" applyAlignment="1" applyProtection="1">
      <alignment horizontal="center" vertical="top"/>
      <protection locked="0"/>
    </xf>
    <xf numFmtId="0" fontId="25" fillId="2" borderId="23" xfId="0" applyFont="1" applyFill="1" applyBorder="1" applyAlignment="1" applyProtection="1">
      <alignment horizontal="center" vertical="top"/>
      <protection locked="0"/>
    </xf>
    <xf numFmtId="0" fontId="25" fillId="2" borderId="14" xfId="0" applyFont="1" applyFill="1" applyBorder="1" applyAlignment="1" applyProtection="1">
      <alignment horizontal="center" vertical="top"/>
      <protection locked="0"/>
    </xf>
    <xf numFmtId="0" fontId="25" fillId="2" borderId="10" xfId="0" applyFont="1" applyFill="1" applyBorder="1" applyAlignment="1" applyProtection="1">
      <alignment horizontal="center" vertical="top"/>
      <protection locked="0"/>
    </xf>
    <xf numFmtId="0" fontId="26" fillId="5" borderId="15" xfId="0" applyFont="1" applyFill="1" applyBorder="1" applyAlignment="1" applyProtection="1">
      <alignment horizontal="center" vertical="center"/>
      <protection locked="0"/>
    </xf>
    <xf numFmtId="0" fontId="26" fillId="5" borderId="20" xfId="0" applyFont="1" applyFill="1" applyBorder="1" applyAlignment="1" applyProtection="1">
      <alignment horizontal="center" vertical="center"/>
      <protection locked="0"/>
    </xf>
    <xf numFmtId="0" fontId="26" fillId="5" borderId="1" xfId="0" applyFont="1" applyFill="1" applyBorder="1" applyAlignment="1" applyProtection="1">
      <alignment horizontal="center" vertical="center"/>
      <protection locked="0"/>
    </xf>
    <xf numFmtId="0" fontId="26" fillId="2" borderId="15" xfId="0" applyFont="1" applyFill="1" applyBorder="1" applyAlignment="1" applyProtection="1">
      <alignment horizontal="center" vertical="center"/>
      <protection locked="0"/>
    </xf>
    <xf numFmtId="0" fontId="26" fillId="2" borderId="20" xfId="0" applyFont="1" applyFill="1" applyBorder="1" applyAlignment="1" applyProtection="1">
      <alignment horizontal="center" vertical="center"/>
      <protection locked="0"/>
    </xf>
    <xf numFmtId="0" fontId="26" fillId="2" borderId="1" xfId="0" applyFont="1" applyFill="1" applyBorder="1" applyAlignment="1" applyProtection="1">
      <alignment horizontal="center" vertical="center"/>
      <protection locked="0"/>
    </xf>
    <xf numFmtId="49" fontId="25" fillId="2" borderId="15" xfId="0" applyNumberFormat="1" applyFont="1" applyFill="1" applyBorder="1" applyAlignment="1" applyProtection="1">
      <alignment horizontal="center" vertical="center" wrapText="1"/>
      <protection locked="0"/>
    </xf>
    <xf numFmtId="49" fontId="25" fillId="2" borderId="20" xfId="0" applyNumberFormat="1" applyFont="1" applyFill="1" applyBorder="1" applyAlignment="1" applyProtection="1">
      <alignment horizontal="center" vertical="center" wrapText="1"/>
      <protection locked="0"/>
    </xf>
    <xf numFmtId="49" fontId="25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25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25" fillId="2" borderId="2" xfId="0" applyFont="1" applyFill="1" applyBorder="1" applyAlignment="1" applyProtection="1">
      <alignment horizontal="center" vertical="center"/>
      <protection locked="0"/>
    </xf>
    <xf numFmtId="49" fontId="24" fillId="2" borderId="4" xfId="0" applyNumberFormat="1" applyFont="1" applyFill="1" applyBorder="1" applyAlignment="1">
      <alignment horizontal="left" vertical="center" wrapText="1"/>
    </xf>
    <xf numFmtId="49" fontId="24" fillId="2" borderId="9" xfId="0" applyNumberFormat="1" applyFont="1" applyFill="1" applyBorder="1" applyAlignment="1">
      <alignment horizontal="left" vertical="center" wrapText="1"/>
    </xf>
    <xf numFmtId="49" fontId="25" fillId="2" borderId="4" xfId="0" applyNumberFormat="1" applyFont="1" applyFill="1" applyBorder="1" applyAlignment="1" applyProtection="1">
      <alignment horizontal="left" vertical="center" wrapText="1"/>
      <protection locked="0"/>
    </xf>
    <xf numFmtId="49" fontId="25" fillId="2" borderId="9" xfId="0" applyNumberFormat="1" applyFont="1" applyFill="1" applyBorder="1" applyAlignment="1" applyProtection="1">
      <alignment horizontal="left" vertical="center" wrapText="1"/>
      <protection locked="0"/>
    </xf>
    <xf numFmtId="49" fontId="24" fillId="2" borderId="0" xfId="0" applyNumberFormat="1" applyFont="1" applyFill="1" applyAlignment="1">
      <alignment horizontal="left" vertical="center" wrapText="1"/>
    </xf>
    <xf numFmtId="49" fontId="24" fillId="2" borderId="8" xfId="0" applyNumberFormat="1" applyFont="1" applyFill="1" applyBorder="1" applyAlignment="1">
      <alignment horizontal="left" vertical="center" wrapText="1"/>
    </xf>
    <xf numFmtId="49" fontId="25" fillId="2" borderId="0" xfId="0" applyNumberFormat="1" applyFont="1" applyFill="1" applyAlignment="1" applyProtection="1">
      <alignment horizontal="left" vertical="center" wrapText="1"/>
      <protection locked="0"/>
    </xf>
    <xf numFmtId="49" fontId="25" fillId="2" borderId="8" xfId="0" applyNumberFormat="1" applyFont="1" applyFill="1" applyBorder="1" applyAlignment="1" applyProtection="1">
      <alignment horizontal="left" vertical="center" wrapText="1"/>
      <protection locked="0"/>
    </xf>
    <xf numFmtId="49" fontId="25" fillId="2" borderId="0" xfId="0" applyNumberFormat="1" applyFont="1" applyFill="1" applyAlignment="1">
      <alignment horizontal="left" vertical="center"/>
    </xf>
    <xf numFmtId="49" fontId="25" fillId="2" borderId="8" xfId="0" applyNumberFormat="1" applyFont="1" applyFill="1" applyBorder="1" applyAlignment="1">
      <alignment horizontal="left" vertical="center"/>
    </xf>
    <xf numFmtId="49" fontId="25" fillId="5" borderId="0" xfId="0" applyNumberFormat="1" applyFont="1" applyFill="1" applyAlignment="1">
      <alignment horizontal="left" vertical="center" wrapText="1"/>
    </xf>
    <xf numFmtId="49" fontId="25" fillId="5" borderId="8" xfId="0" applyNumberFormat="1" applyFont="1" applyFill="1" applyBorder="1" applyAlignment="1">
      <alignment horizontal="left" vertical="center" wrapText="1"/>
    </xf>
    <xf numFmtId="0" fontId="25" fillId="2" borderId="15" xfId="0" applyFont="1" applyFill="1" applyBorder="1" applyAlignment="1">
      <alignment horizontal="center" vertical="center"/>
    </xf>
    <xf numFmtId="0" fontId="25" fillId="2" borderId="20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/>
    </xf>
    <xf numFmtId="49" fontId="25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25" fillId="2" borderId="17" xfId="0" applyNumberFormat="1" applyFont="1" applyFill="1" applyBorder="1" applyAlignment="1" applyProtection="1">
      <alignment horizontal="center" vertical="center" wrapText="1"/>
      <protection locked="0"/>
    </xf>
    <xf numFmtId="49" fontId="25" fillId="2" borderId="18" xfId="0" applyNumberFormat="1" applyFont="1" applyFill="1" applyBorder="1" applyAlignment="1" applyProtection="1">
      <alignment horizontal="center" vertical="center" wrapText="1"/>
      <protection locked="0"/>
    </xf>
    <xf numFmtId="0" fontId="28" fillId="2" borderId="7" xfId="0" applyFont="1" applyFill="1" applyBorder="1" applyAlignment="1" applyProtection="1">
      <alignment horizontal="center" vertical="center"/>
    </xf>
    <xf numFmtId="0" fontId="26" fillId="6" borderId="15" xfId="0" applyFont="1" applyFill="1" applyBorder="1" applyAlignment="1" applyProtection="1">
      <alignment horizontal="center" vertical="center"/>
      <protection locked="0"/>
    </xf>
    <xf numFmtId="0" fontId="26" fillId="6" borderId="20" xfId="0" applyFont="1" applyFill="1" applyBorder="1" applyAlignment="1" applyProtection="1">
      <alignment horizontal="center" vertical="center"/>
      <protection locked="0"/>
    </xf>
    <xf numFmtId="0" fontId="26" fillId="6" borderId="1" xfId="0" applyFont="1" applyFill="1" applyBorder="1" applyAlignment="1" applyProtection="1">
      <alignment horizontal="center" vertical="center"/>
      <protection locked="0"/>
    </xf>
    <xf numFmtId="1" fontId="25" fillId="2" borderId="15" xfId="0" applyNumberFormat="1" applyFont="1" applyFill="1" applyBorder="1" applyAlignment="1" applyProtection="1">
      <alignment horizontal="center" vertical="center" wrapText="1"/>
      <protection locked="0"/>
    </xf>
    <xf numFmtId="1" fontId="25" fillId="2" borderId="20" xfId="0" applyNumberFormat="1" applyFont="1" applyFill="1" applyBorder="1" applyAlignment="1" applyProtection="1">
      <alignment horizontal="center" vertical="center" wrapText="1"/>
      <protection locked="0"/>
    </xf>
    <xf numFmtId="1" fontId="25" fillId="2" borderId="19" xfId="0" applyNumberFormat="1" applyFont="1" applyFill="1" applyBorder="1" applyAlignment="1" applyProtection="1">
      <alignment horizontal="center" vertical="center" wrapText="1"/>
      <protection locked="0"/>
    </xf>
    <xf numFmtId="1" fontId="25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25" fillId="2" borderId="0" xfId="0" applyFont="1" applyFill="1" applyAlignment="1">
      <alignment horizontal="center" vertical="center"/>
    </xf>
    <xf numFmtId="1" fontId="25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6" fillId="2" borderId="2" xfId="0" applyFont="1" applyFill="1" applyBorder="1" applyAlignment="1" applyProtection="1">
      <alignment horizontal="center" vertical="center"/>
      <protection locked="0"/>
    </xf>
    <xf numFmtId="1" fontId="25" fillId="2" borderId="15" xfId="0" applyNumberFormat="1" applyFont="1" applyFill="1" applyBorder="1" applyAlignment="1" applyProtection="1">
      <alignment horizontal="right" vertical="center" wrapText="1"/>
    </xf>
    <xf numFmtId="1" fontId="25" fillId="2" borderId="20" xfId="0" applyNumberFormat="1" applyFont="1" applyFill="1" applyBorder="1" applyAlignment="1" applyProtection="1">
      <alignment horizontal="right" vertical="center" wrapText="1"/>
    </xf>
    <xf numFmtId="0" fontId="28" fillId="2" borderId="16" xfId="0" applyFont="1" applyFill="1" applyBorder="1" applyAlignment="1" applyProtection="1">
      <alignment horizontal="center" vertical="center"/>
    </xf>
    <xf numFmtId="0" fontId="28" fillId="2" borderId="17" xfId="0" applyFont="1" applyFill="1" applyBorder="1" applyAlignment="1" applyProtection="1">
      <alignment horizontal="center" vertical="center"/>
    </xf>
    <xf numFmtId="0" fontId="28" fillId="2" borderId="18" xfId="0" applyFont="1" applyFill="1" applyBorder="1" applyAlignment="1" applyProtection="1">
      <alignment horizontal="center" vertical="center"/>
    </xf>
    <xf numFmtId="0" fontId="32" fillId="2" borderId="7" xfId="0" applyFont="1" applyFill="1" applyBorder="1" applyAlignment="1">
      <alignment horizontal="left" vertical="center"/>
    </xf>
    <xf numFmtId="0" fontId="27" fillId="2" borderId="16" xfId="0" applyFont="1" applyFill="1" applyBorder="1" applyAlignment="1" applyProtection="1">
      <alignment horizontal="left" vertical="center"/>
      <protection locked="0"/>
    </xf>
    <xf numFmtId="0" fontId="27" fillId="2" borderId="17" xfId="0" applyFont="1" applyFill="1" applyBorder="1" applyAlignment="1" applyProtection="1">
      <alignment horizontal="left" vertical="center"/>
      <protection locked="0"/>
    </xf>
    <xf numFmtId="0" fontId="27" fillId="2" borderId="18" xfId="0" applyFont="1" applyFill="1" applyBorder="1" applyAlignment="1" applyProtection="1">
      <alignment horizontal="left" vertical="center"/>
      <protection locked="0"/>
    </xf>
    <xf numFmtId="0" fontId="35" fillId="2" borderId="5" xfId="0" applyFont="1" applyFill="1" applyBorder="1" applyAlignment="1">
      <alignment horizontal="center" vertical="center"/>
    </xf>
    <xf numFmtId="0" fontId="35" fillId="2" borderId="0" xfId="0" applyFont="1" applyFill="1" applyAlignment="1">
      <alignment horizontal="center" vertical="center"/>
    </xf>
    <xf numFmtId="0" fontId="31" fillId="2" borderId="0" xfId="0" applyFont="1" applyFill="1" applyAlignment="1">
      <alignment horizontal="center" vertical="center"/>
    </xf>
    <xf numFmtId="0" fontId="25" fillId="5" borderId="7" xfId="0" applyFont="1" applyFill="1" applyBorder="1" applyAlignment="1" applyProtection="1">
      <alignment horizontal="left" vertical="center"/>
      <protection locked="0"/>
    </xf>
    <xf numFmtId="0" fontId="25" fillId="5" borderId="13" xfId="0" applyFont="1" applyFill="1" applyBorder="1" applyAlignment="1" applyProtection="1">
      <alignment horizontal="left" vertical="center"/>
      <protection locked="0"/>
    </xf>
    <xf numFmtId="49" fontId="25" fillId="5" borderId="7" xfId="0" applyNumberFormat="1" applyFont="1" applyFill="1" applyBorder="1" applyAlignment="1" applyProtection="1">
      <alignment horizontal="left" vertical="center" wrapText="1"/>
      <protection locked="0"/>
    </xf>
    <xf numFmtId="49" fontId="25" fillId="5" borderId="13" xfId="0" applyNumberFormat="1" applyFont="1" applyFill="1" applyBorder="1" applyAlignment="1" applyProtection="1">
      <alignment horizontal="left" vertical="center" wrapText="1"/>
      <protection locked="0"/>
    </xf>
    <xf numFmtId="0" fontId="25" fillId="2" borderId="16" xfId="0" applyFont="1" applyFill="1" applyBorder="1" applyAlignment="1">
      <alignment horizontal="center" vertical="center"/>
    </xf>
    <xf numFmtId="0" fontId="25" fillId="2" borderId="17" xfId="0" applyFont="1" applyFill="1" applyBorder="1" applyAlignment="1">
      <alignment horizontal="center" vertical="center"/>
    </xf>
    <xf numFmtId="0" fontId="25" fillId="2" borderId="18" xfId="0" applyFont="1" applyFill="1" applyBorder="1" applyAlignment="1">
      <alignment horizontal="center" vertical="center"/>
    </xf>
    <xf numFmtId="49" fontId="25" fillId="5" borderId="0" xfId="0" applyNumberFormat="1" applyFont="1" applyFill="1" applyAlignment="1" applyProtection="1">
      <alignment horizontal="left" vertical="center" wrapText="1"/>
      <protection locked="0"/>
    </xf>
    <xf numFmtId="49" fontId="25" fillId="5" borderId="8" xfId="0" applyNumberFormat="1" applyFont="1" applyFill="1" applyBorder="1" applyAlignment="1" applyProtection="1">
      <alignment horizontal="left" vertical="center" wrapText="1"/>
      <protection locked="0"/>
    </xf>
    <xf numFmtId="0" fontId="25" fillId="5" borderId="0" xfId="0" applyFont="1" applyFill="1" applyAlignment="1" applyProtection="1">
      <alignment horizontal="left" vertical="center"/>
      <protection locked="0"/>
    </xf>
    <xf numFmtId="0" fontId="25" fillId="5" borderId="8" xfId="0" applyFont="1" applyFill="1" applyBorder="1" applyAlignment="1" applyProtection="1">
      <alignment horizontal="left" vertical="center"/>
      <protection locked="0"/>
    </xf>
    <xf numFmtId="49" fontId="25" fillId="5" borderId="7" xfId="0" applyNumberFormat="1" applyFont="1" applyFill="1" applyBorder="1" applyAlignment="1">
      <alignment horizontal="left" vertical="center" wrapText="1"/>
    </xf>
    <xf numFmtId="49" fontId="25" fillId="5" borderId="13" xfId="0" applyNumberFormat="1" applyFont="1" applyFill="1" applyBorder="1" applyAlignment="1">
      <alignment horizontal="left" vertical="center" wrapText="1"/>
    </xf>
    <xf numFmtId="1" fontId="28" fillId="3" borderId="16" xfId="0" applyNumberFormat="1" applyFont="1" applyFill="1" applyBorder="1" applyAlignment="1" applyProtection="1">
      <alignment horizontal="center" vertical="center"/>
      <protection locked="0"/>
    </xf>
    <xf numFmtId="1" fontId="28" fillId="3" borderId="17" xfId="0" applyNumberFormat="1" applyFont="1" applyFill="1" applyBorder="1" applyAlignment="1" applyProtection="1">
      <alignment horizontal="center" vertical="center"/>
      <protection locked="0"/>
    </xf>
    <xf numFmtId="1" fontId="28" fillId="3" borderId="18" xfId="0" applyNumberFormat="1" applyFont="1" applyFill="1" applyBorder="1" applyAlignment="1" applyProtection="1">
      <alignment horizontal="center" vertical="center"/>
      <protection locked="0"/>
    </xf>
    <xf numFmtId="14" fontId="25" fillId="2" borderId="16" xfId="0" applyNumberFormat="1" applyFont="1" applyFill="1" applyBorder="1" applyAlignment="1" applyProtection="1">
      <alignment horizontal="center" vertical="center" wrapText="1"/>
      <protection locked="0" hidden="1"/>
    </xf>
    <xf numFmtId="14" fontId="25" fillId="2" borderId="17" xfId="0" applyNumberFormat="1" applyFont="1" applyFill="1" applyBorder="1" applyAlignment="1" applyProtection="1">
      <alignment horizontal="center" vertical="center" wrapText="1"/>
      <protection locked="0" hidden="1"/>
    </xf>
    <xf numFmtId="14" fontId="25" fillId="2" borderId="18" xfId="0" applyNumberFormat="1" applyFont="1" applyFill="1" applyBorder="1" applyAlignment="1" applyProtection="1">
      <alignment horizontal="center" vertical="center" wrapText="1"/>
      <protection locked="0" hidden="1"/>
    </xf>
    <xf numFmtId="1" fontId="25" fillId="2" borderId="15" xfId="0" applyNumberFormat="1" applyFont="1" applyFill="1" applyBorder="1" applyAlignment="1" applyProtection="1">
      <alignment horizontal="right" vertical="center" wrapText="1"/>
      <protection locked="0"/>
    </xf>
    <xf numFmtId="1" fontId="25" fillId="2" borderId="20" xfId="0" applyNumberFormat="1" applyFont="1" applyFill="1" applyBorder="1" applyAlignment="1" applyProtection="1">
      <alignment horizontal="right" vertical="center" wrapText="1"/>
      <protection locked="0"/>
    </xf>
    <xf numFmtId="1" fontId="26" fillId="5" borderId="15" xfId="0" applyNumberFormat="1" applyFont="1" applyFill="1" applyBorder="1" applyAlignment="1" applyProtection="1">
      <alignment horizontal="center" vertical="center" wrapText="1"/>
      <protection locked="0"/>
    </xf>
    <xf numFmtId="1" fontId="26" fillId="5" borderId="20" xfId="0" applyNumberFormat="1" applyFont="1" applyFill="1" applyBorder="1" applyAlignment="1" applyProtection="1">
      <alignment horizontal="center" vertical="center" wrapText="1"/>
      <protection locked="0"/>
    </xf>
    <xf numFmtId="1" fontId="26" fillId="5" borderId="19" xfId="0" applyNumberFormat="1" applyFont="1" applyFill="1" applyBorder="1" applyAlignment="1" applyProtection="1">
      <alignment horizontal="center" vertical="center" wrapText="1"/>
      <protection locked="0"/>
    </xf>
    <xf numFmtId="1" fontId="26" fillId="5" borderId="11" xfId="0" applyNumberFormat="1" applyFont="1" applyFill="1" applyBorder="1" applyAlignment="1" applyProtection="1">
      <alignment horizontal="center" vertical="center" wrapText="1"/>
      <protection locked="0"/>
    </xf>
    <xf numFmtId="0" fontId="26" fillId="5" borderId="15" xfId="0" applyFont="1" applyFill="1" applyBorder="1" applyAlignment="1" applyProtection="1">
      <alignment horizontal="center" vertical="center"/>
    </xf>
    <xf numFmtId="0" fontId="26" fillId="5" borderId="20" xfId="0" applyFont="1" applyFill="1" applyBorder="1" applyAlignment="1" applyProtection="1">
      <alignment horizontal="center" vertical="center"/>
    </xf>
    <xf numFmtId="0" fontId="26" fillId="5" borderId="1" xfId="0" applyFont="1" applyFill="1" applyBorder="1" applyAlignment="1" applyProtection="1">
      <alignment horizontal="center" vertical="center"/>
    </xf>
  </cellXfs>
  <cellStyles count="3">
    <cellStyle name="Normal 2" xfId="2" xr:uid="{00000000-0005-0000-0000-000000000000}"/>
    <cellStyle name="Normální 2" xfId="1" xr:uid="{00000000-0005-0000-0000-000001000000}"/>
    <cellStyle name="Standard" xfId="0" builtinId="0"/>
  </cellStyles>
  <dxfs count="23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 patternType="none">
          <bgColor auto="1"/>
        </patternFill>
      </fill>
    </dxf>
    <dxf>
      <fill>
        <patternFill>
          <bgColor rgb="FFF0F8FA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F0F8FA"/>
        </patternFill>
      </fill>
    </dxf>
    <dxf>
      <font>
        <color theme="0"/>
      </font>
      <fill>
        <patternFill patternType="none">
          <bgColor auto="1"/>
        </patternFill>
      </fill>
    </dxf>
    <dxf>
      <fill>
        <patternFill>
          <bgColor rgb="FFF0F8FA"/>
        </patternFill>
      </fill>
    </dxf>
    <dxf>
      <font>
        <color theme="0"/>
      </font>
      <fill>
        <patternFill patternType="none">
          <bgColor auto="1"/>
        </patternFill>
      </fill>
    </dxf>
    <dxf>
      <fill>
        <patternFill>
          <bgColor rgb="FFF0F8FA"/>
        </patternFill>
      </fill>
    </dxf>
    <dxf>
      <fill>
        <patternFill>
          <bgColor theme="4" tint="0.79998168889431442"/>
        </patternFill>
      </fill>
    </dxf>
    <dxf>
      <fill>
        <patternFill>
          <bgColor rgb="FFF0F8FA"/>
        </patternFill>
      </fill>
    </dxf>
    <dxf>
      <fill>
        <patternFill>
          <bgColor theme="4" tint="0.79998168889431442"/>
        </patternFill>
      </fill>
    </dxf>
    <dxf>
      <fill>
        <patternFill>
          <bgColor rgb="FFF0F8FA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4.9989318521683403E-2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</dxfs>
  <tableStyles count="0" defaultTableStyle="TableStyleMedium2" defaultPivotStyle="PivotStyleLight16"/>
  <colors>
    <mruColors>
      <color rgb="FFFF3300"/>
      <color rgb="FFEDF7F9"/>
      <color rgb="FFF0F8FA"/>
      <color rgb="FFFEF9F4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microsoft.com/office/2006/relationships/vbaProject" Target="vbaProject.bin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92529</xdr:colOff>
      <xdr:row>55</xdr:row>
      <xdr:rowOff>0</xdr:rowOff>
    </xdr:from>
    <xdr:ext cx="184731" cy="264560"/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416629" y="181301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twoCellAnchor>
    <xdr:from>
      <xdr:col>1</xdr:col>
      <xdr:colOff>21978</xdr:colOff>
      <xdr:row>5</xdr:row>
      <xdr:rowOff>14655</xdr:rowOff>
    </xdr:from>
    <xdr:to>
      <xdr:col>13</xdr:col>
      <xdr:colOff>146536</xdr:colOff>
      <xdr:row>12</xdr:row>
      <xdr:rowOff>142875</xdr:rowOff>
    </xdr:to>
    <xdr:sp macro="" textlink="">
      <xdr:nvSpPr>
        <xdr:cNvPr id="3" name="Textfeld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78824" y="1069732"/>
          <a:ext cx="2176097" cy="116131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 sz="1100"/>
        </a:p>
        <a:p>
          <a:endParaRPr lang="en-GB" sz="1100"/>
        </a:p>
        <a:p>
          <a:endParaRPr lang="en-GB" sz="1100"/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="0"/>
            <a:t>Salling 8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30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4724 Neukirchen am Walde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30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Austria</a:t>
          </a:r>
          <a:endParaRPr lang="en-GB" sz="1000" b="0"/>
        </a:p>
      </xdr:txBody>
    </xdr:sp>
    <xdr:clientData/>
  </xdr:twoCellAnchor>
  <xdr:twoCellAnchor editAs="oneCell">
    <xdr:from>
      <xdr:col>1</xdr:col>
      <xdr:colOff>129685</xdr:colOff>
      <xdr:row>5</xdr:row>
      <xdr:rowOff>34435</xdr:rowOff>
    </xdr:from>
    <xdr:to>
      <xdr:col>13</xdr:col>
      <xdr:colOff>48649</xdr:colOff>
      <xdr:row>9</xdr:row>
      <xdr:rowOff>1470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30" t="11924" r="-2230" b="23952"/>
        <a:stretch/>
      </xdr:blipFill>
      <xdr:spPr>
        <a:xfrm>
          <a:off x="686531" y="1089512"/>
          <a:ext cx="1972408" cy="520217"/>
        </a:xfrm>
        <a:prstGeom prst="rect">
          <a:avLst/>
        </a:prstGeom>
      </xdr:spPr>
    </xdr:pic>
    <xdr:clientData/>
  </xdr:twoCellAnchor>
  <xdr:oneCellAnchor>
    <xdr:from>
      <xdr:col>13</xdr:col>
      <xdr:colOff>92529</xdr:colOff>
      <xdr:row>55</xdr:row>
      <xdr:rowOff>0</xdr:rowOff>
    </xdr:from>
    <xdr:ext cx="184731" cy="264560"/>
    <xdr:sp macro="" textlink="">
      <xdr:nvSpPr>
        <xdr:cNvPr id="5" name="TextovéPol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2388054" y="1456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92529</xdr:colOff>
      <xdr:row>55</xdr:row>
      <xdr:rowOff>0</xdr:rowOff>
    </xdr:from>
    <xdr:ext cx="184731" cy="264560"/>
    <xdr:sp macro="" textlink="">
      <xdr:nvSpPr>
        <xdr:cNvPr id="6" name="TextovéPol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2388054" y="1476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92529</xdr:colOff>
      <xdr:row>55</xdr:row>
      <xdr:rowOff>0</xdr:rowOff>
    </xdr:from>
    <xdr:ext cx="184731" cy="264560"/>
    <xdr:sp macro="" textlink="">
      <xdr:nvSpPr>
        <xdr:cNvPr id="7" name="TextovéPol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2388054" y="1439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92529</xdr:colOff>
      <xdr:row>55</xdr:row>
      <xdr:rowOff>0</xdr:rowOff>
    </xdr:from>
    <xdr:ext cx="184731" cy="264560"/>
    <xdr:sp macro="" textlink="">
      <xdr:nvSpPr>
        <xdr:cNvPr id="8" name="TextovéPol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2388054" y="1459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92529</xdr:colOff>
      <xdr:row>55</xdr:row>
      <xdr:rowOff>0</xdr:rowOff>
    </xdr:from>
    <xdr:ext cx="184731" cy="264560"/>
    <xdr:sp macro="" textlink="">
      <xdr:nvSpPr>
        <xdr:cNvPr id="9" name="TextovéPol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2388054" y="1439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92529</xdr:colOff>
      <xdr:row>55</xdr:row>
      <xdr:rowOff>0</xdr:rowOff>
    </xdr:from>
    <xdr:ext cx="184731" cy="264560"/>
    <xdr:sp macro="" textlink="">
      <xdr:nvSpPr>
        <xdr:cNvPr id="10" name="TextovéPol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2388054" y="1459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92529</xdr:colOff>
      <xdr:row>35</xdr:row>
      <xdr:rowOff>0</xdr:rowOff>
    </xdr:from>
    <xdr:ext cx="184731" cy="264560"/>
    <xdr:sp macro="" textlink="">
      <xdr:nvSpPr>
        <xdr:cNvPr id="11" name="TextovéPol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2388054" y="547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twoCellAnchor>
    <xdr:from>
      <xdr:col>40</xdr:col>
      <xdr:colOff>28575</xdr:colOff>
      <xdr:row>21</xdr:row>
      <xdr:rowOff>50612</xdr:rowOff>
    </xdr:from>
    <xdr:to>
      <xdr:col>40</xdr:col>
      <xdr:colOff>1219795</xdr:colOff>
      <xdr:row>25</xdr:row>
      <xdr:rowOff>114302</xdr:rowOff>
    </xdr:to>
    <xdr:pic>
      <xdr:nvPicPr>
        <xdr:cNvPr id="20" name="Picture 21" descr="GV35100-000-50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17509" t="6866" r="15823" b="6866"/>
        <a:stretch>
          <a:fillRect/>
        </a:stretch>
      </xdr:blipFill>
      <xdr:spPr bwMode="auto">
        <a:xfrm>
          <a:off x="13163550" y="3374837"/>
          <a:ext cx="1191220" cy="825690"/>
        </a:xfrm>
        <a:prstGeom prst="rect">
          <a:avLst/>
        </a:prstGeom>
        <a:noFill/>
      </xdr:spPr>
    </xdr:pic>
    <xdr:clientData/>
  </xdr:twoCellAnchor>
  <xdr:twoCellAnchor>
    <xdr:from>
      <xdr:col>39</xdr:col>
      <xdr:colOff>9525</xdr:colOff>
      <xdr:row>21</xdr:row>
      <xdr:rowOff>57150</xdr:rowOff>
    </xdr:from>
    <xdr:to>
      <xdr:col>39</xdr:col>
      <xdr:colOff>1228996</xdr:colOff>
      <xdr:row>25</xdr:row>
      <xdr:rowOff>129180</xdr:rowOff>
    </xdr:to>
    <xdr:pic>
      <xdr:nvPicPr>
        <xdr:cNvPr id="22" name="Picture 22" descr="GV35100-000-00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l="16922" t="6615" r="15393" b="7004"/>
        <a:stretch>
          <a:fillRect/>
        </a:stretch>
      </xdr:blipFill>
      <xdr:spPr bwMode="auto">
        <a:xfrm>
          <a:off x="10467975" y="3381375"/>
          <a:ext cx="1219471" cy="834030"/>
        </a:xfrm>
        <a:prstGeom prst="rect">
          <a:avLst/>
        </a:prstGeom>
        <a:noFill/>
      </xdr:spPr>
    </xdr:pic>
    <xdr:clientData/>
  </xdr:twoCellAnchor>
  <xdr:twoCellAnchor editAs="oneCell">
    <xdr:from>
      <xdr:col>39</xdr:col>
      <xdr:colOff>594360</xdr:colOff>
      <xdr:row>40</xdr:row>
      <xdr:rowOff>139065</xdr:rowOff>
    </xdr:from>
    <xdr:to>
      <xdr:col>40</xdr:col>
      <xdr:colOff>513934</xdr:colOff>
      <xdr:row>46</xdr:row>
      <xdr:rowOff>133350</xdr:rowOff>
    </xdr:to>
    <xdr:pic>
      <xdr:nvPicPr>
        <xdr:cNvPr id="27" name="Obrázek 9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l="21779"/>
        <a:stretch/>
      </xdr:blipFill>
      <xdr:spPr>
        <a:xfrm>
          <a:off x="11944350" y="6395085"/>
          <a:ext cx="2830414" cy="920115"/>
        </a:xfrm>
        <a:prstGeom prst="rect">
          <a:avLst/>
        </a:prstGeom>
      </xdr:spPr>
    </xdr:pic>
    <xdr:clientData/>
  </xdr:twoCellAnchor>
  <xdr:twoCellAnchor editAs="oneCell">
    <xdr:from>
      <xdr:col>39</xdr:col>
      <xdr:colOff>28574</xdr:colOff>
      <xdr:row>27</xdr:row>
      <xdr:rowOff>76014</xdr:rowOff>
    </xdr:from>
    <xdr:to>
      <xdr:col>39</xdr:col>
      <xdr:colOff>1279351</xdr:colOff>
      <xdr:row>33</xdr:row>
      <xdr:rowOff>9789</xdr:rowOff>
    </xdr:to>
    <xdr:pic>
      <xdr:nvPicPr>
        <xdr:cNvPr id="12" name="Grafik 11">
          <a:extLst>
            <a:ext uri="{FF2B5EF4-FFF2-40B4-BE49-F238E27FC236}">
              <a16:creationId xmlns:a16="http://schemas.microsoft.com/office/drawing/2014/main" id="{949385DF-4C87-2DE6-50BC-7B8C135434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0877549" y="4543239"/>
          <a:ext cx="1250777" cy="972000"/>
        </a:xfrm>
        <a:prstGeom prst="rect">
          <a:avLst/>
        </a:prstGeom>
      </xdr:spPr>
    </xdr:pic>
    <xdr:clientData/>
  </xdr:twoCellAnchor>
  <xdr:twoCellAnchor editAs="oneCell">
    <xdr:from>
      <xdr:col>40</xdr:col>
      <xdr:colOff>57150</xdr:colOff>
      <xdr:row>27</xdr:row>
      <xdr:rowOff>66937</xdr:rowOff>
    </xdr:from>
    <xdr:to>
      <xdr:col>40</xdr:col>
      <xdr:colOff>1228581</xdr:colOff>
      <xdr:row>33</xdr:row>
      <xdr:rowOff>712</xdr:rowOff>
    </xdr:to>
    <xdr:pic>
      <xdr:nvPicPr>
        <xdr:cNvPr id="14" name="Grafik 13">
          <a:extLst>
            <a:ext uri="{FF2B5EF4-FFF2-40B4-BE49-F238E27FC236}">
              <a16:creationId xmlns:a16="http://schemas.microsoft.com/office/drawing/2014/main" id="{05D309B0-430F-51FE-1DEA-9718452420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3582650" y="4534162"/>
          <a:ext cx="1171431" cy="972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92529</xdr:colOff>
      <xdr:row>83</xdr:row>
      <xdr:rowOff>0</xdr:rowOff>
    </xdr:from>
    <xdr:ext cx="184731" cy="264560"/>
    <xdr:sp macro="" textlink="">
      <xdr:nvSpPr>
        <xdr:cNvPr id="2" name="TextovéPole 4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2388054" y="761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92529</xdr:colOff>
      <xdr:row>83</xdr:row>
      <xdr:rowOff>0</xdr:rowOff>
    </xdr:from>
    <xdr:ext cx="184731" cy="264560"/>
    <xdr:sp macro="" textlink="">
      <xdr:nvSpPr>
        <xdr:cNvPr id="3" name="TextovéPole 5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2388054" y="761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92529</xdr:colOff>
      <xdr:row>82</xdr:row>
      <xdr:rowOff>0</xdr:rowOff>
    </xdr:from>
    <xdr:ext cx="184731" cy="264560"/>
    <xdr:sp macro="" textlink="">
      <xdr:nvSpPr>
        <xdr:cNvPr id="4" name="TextovéPole 10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2388054" y="743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92529</xdr:colOff>
      <xdr:row>83</xdr:row>
      <xdr:rowOff>0</xdr:rowOff>
    </xdr:from>
    <xdr:ext cx="184731" cy="264560"/>
    <xdr:sp macro="" textlink="">
      <xdr:nvSpPr>
        <xdr:cNvPr id="5" name="TextovéPole 11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2388054" y="761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hristian\Desktop\WORK\Bestellordnervorlagen%202020\Liftboy%201,2.3\Vorlage%20Altech%20LIFTBOY3_EN_20_02%20(00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morkus\AppData\Local\Microsoft\Windows\INetCache\Content.Outlook\WTO9R23Y\Order%20form%20Alpha%202018%20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der form"/>
      <sheetName val="Pricelist"/>
    </sheetNames>
    <sheetDataSet>
      <sheetData sheetId="0">
        <row r="2">
          <cell r="P2" t="str">
            <v>ZP3-LIFTBOY 3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der form"/>
      <sheetName val="List1"/>
    </sheetNames>
    <sheetDataSet>
      <sheetData sheetId="0">
        <row r="32">
          <cell r="AU32" t="str">
            <v>Classic_Line</v>
          </cell>
          <cell r="AV32" t="str">
            <v>Premium_Line_light_brown_wood</v>
          </cell>
          <cell r="AW32" t="str">
            <v>Premium_Line_dark_brown_wood</v>
          </cell>
          <cell r="AX32" t="str">
            <v>Exclusive_Line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ffice@lehnerlifttechnik.at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pageSetUpPr fitToPage="1"/>
  </sheetPr>
  <dimension ref="A1:BY256"/>
  <sheetViews>
    <sheetView tabSelected="1" zoomScaleNormal="100" workbookViewId="0">
      <selection activeCell="B19" sqref="B19:G19"/>
    </sheetView>
  </sheetViews>
  <sheetFormatPr baseColWidth="10" defaultColWidth="9.140625" defaultRowHeight="12.75" x14ac:dyDescent="0.25"/>
  <cols>
    <col min="1" max="1" width="2.7109375" style="7" customWidth="1"/>
    <col min="2" max="2" width="2.5703125" style="8" customWidth="1"/>
    <col min="3" max="3" width="2.85546875" style="8" customWidth="1"/>
    <col min="4" max="10" width="2.5703125" style="8" customWidth="1"/>
    <col min="11" max="11" width="2.140625" style="8" customWidth="1"/>
    <col min="12" max="12" width="3" style="8" customWidth="1"/>
    <col min="13" max="13" width="2.5703125" style="8" customWidth="1"/>
    <col min="14" max="14" width="3.7109375" style="8" customWidth="1"/>
    <col min="15" max="15" width="3.85546875" style="8" customWidth="1"/>
    <col min="16" max="16" width="0.28515625" style="8" customWidth="1"/>
    <col min="17" max="17" width="2.5703125" style="8" customWidth="1"/>
    <col min="18" max="18" width="4.140625" style="8" customWidth="1"/>
    <col min="19" max="25" width="2.5703125" style="8" customWidth="1"/>
    <col min="26" max="26" width="5.7109375" style="8" customWidth="1"/>
    <col min="27" max="27" width="6.5703125" style="8" customWidth="1"/>
    <col min="28" max="28" width="4.28515625" style="8" customWidth="1"/>
    <col min="29" max="29" width="5.7109375" style="8" customWidth="1"/>
    <col min="30" max="30" width="6" style="8" customWidth="1"/>
    <col min="31" max="31" width="7.140625" style="8" customWidth="1"/>
    <col min="32" max="32" width="1.140625" style="8" customWidth="1"/>
    <col min="33" max="33" width="0.7109375" style="8" customWidth="1"/>
    <col min="34" max="34" width="1.85546875" style="8" customWidth="1"/>
    <col min="35" max="35" width="2.5703125" style="8" customWidth="1"/>
    <col min="36" max="36" width="2.85546875" style="8" customWidth="1"/>
    <col min="37" max="37" width="2.5703125" style="8" customWidth="1"/>
    <col min="38" max="38" width="2.7109375" style="39" customWidth="1"/>
    <col min="39" max="39" width="46.42578125" style="53" customWidth="1"/>
    <col min="40" max="40" width="40.140625" style="40" customWidth="1"/>
    <col min="41" max="41" width="30.42578125" style="40" customWidth="1"/>
    <col min="42" max="50" width="9.140625" style="40"/>
    <col min="51" max="77" width="9.140625" style="39"/>
    <col min="78" max="16384" width="9.140625" style="8"/>
  </cols>
  <sheetData>
    <row r="1" spans="1:52" ht="18" customHeight="1" thickBot="1" x14ac:dyDescent="0.3">
      <c r="A1" s="10" t="s">
        <v>518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2"/>
    </row>
    <row r="2" spans="1:52" ht="18" customHeight="1" thickBot="1" x14ac:dyDescent="0.3">
      <c r="A2" s="13">
        <v>100</v>
      </c>
      <c r="B2" s="32" t="s">
        <v>114</v>
      </c>
      <c r="C2" s="14"/>
      <c r="D2" s="14"/>
      <c r="E2" s="14"/>
      <c r="F2" s="15"/>
      <c r="G2" s="174" t="s">
        <v>101</v>
      </c>
      <c r="H2" s="175"/>
      <c r="I2" s="175"/>
      <c r="J2" s="175"/>
      <c r="K2" s="175"/>
      <c r="L2" s="176"/>
      <c r="M2" s="158" t="s">
        <v>642</v>
      </c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47" t="s">
        <v>482</v>
      </c>
      <c r="AD2" s="47"/>
      <c r="AE2" s="177">
        <f ca="1">TODAY()</f>
        <v>44739</v>
      </c>
      <c r="AF2" s="178"/>
      <c r="AG2" s="178"/>
      <c r="AH2" s="178"/>
      <c r="AI2" s="178"/>
      <c r="AJ2" s="179"/>
      <c r="AK2" s="15"/>
    </row>
    <row r="3" spans="1:52" ht="17.25" customHeight="1" thickBot="1" x14ac:dyDescent="0.3">
      <c r="A3" s="13">
        <v>110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60" t="s">
        <v>452</v>
      </c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32" t="s">
        <v>206</v>
      </c>
      <c r="AD3" s="47"/>
      <c r="AE3" s="165" t="s">
        <v>701</v>
      </c>
      <c r="AF3" s="166"/>
      <c r="AG3" s="166"/>
      <c r="AH3" s="166"/>
      <c r="AI3" s="166"/>
      <c r="AJ3" s="167"/>
      <c r="AK3" s="15"/>
    </row>
    <row r="4" spans="1:52" ht="8.25" customHeight="1" x14ac:dyDescent="0.25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6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5"/>
    </row>
    <row r="5" spans="1:52" ht="13.5" customHeight="1" thickBot="1" x14ac:dyDescent="0.3">
      <c r="A5" s="13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47" t="s">
        <v>207</v>
      </c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47" t="s">
        <v>210</v>
      </c>
      <c r="AB5" s="17"/>
      <c r="AC5" s="17"/>
      <c r="AD5" s="14"/>
      <c r="AE5" s="14"/>
      <c r="AF5" s="14"/>
      <c r="AG5" s="14"/>
      <c r="AH5" s="14"/>
      <c r="AI5" s="14"/>
      <c r="AJ5" s="14"/>
      <c r="AK5" s="15"/>
    </row>
    <row r="6" spans="1:52" ht="15.75" customHeight="1" x14ac:dyDescent="0.25">
      <c r="A6" s="13">
        <v>120</v>
      </c>
      <c r="B6" s="18" t="s">
        <v>2</v>
      </c>
      <c r="C6" s="19"/>
      <c r="D6" s="19"/>
      <c r="E6" s="19"/>
      <c r="F6" s="120" t="s">
        <v>29</v>
      </c>
      <c r="G6" s="120"/>
      <c r="H6" s="120"/>
      <c r="I6" s="120"/>
      <c r="J6" s="120"/>
      <c r="K6" s="120"/>
      <c r="L6" s="120"/>
      <c r="M6" s="120"/>
      <c r="N6" s="121"/>
      <c r="O6" s="45" t="s">
        <v>459</v>
      </c>
      <c r="P6" s="11"/>
      <c r="Q6" s="11"/>
      <c r="R6" s="20"/>
      <c r="S6" s="122"/>
      <c r="T6" s="122"/>
      <c r="U6" s="122"/>
      <c r="V6" s="122"/>
      <c r="W6" s="122"/>
      <c r="X6" s="122"/>
      <c r="Y6" s="122"/>
      <c r="Z6" s="123"/>
      <c r="AA6" s="45" t="s">
        <v>459</v>
      </c>
      <c r="AB6" s="21"/>
      <c r="AC6" s="122"/>
      <c r="AD6" s="122"/>
      <c r="AE6" s="122"/>
      <c r="AF6" s="122"/>
      <c r="AG6" s="122"/>
      <c r="AH6" s="122"/>
      <c r="AI6" s="122"/>
      <c r="AJ6" s="123"/>
      <c r="AK6" s="15"/>
    </row>
    <row r="7" spans="1:52" ht="3" hidden="1" customHeight="1" x14ac:dyDescent="0.25">
      <c r="A7" s="13">
        <v>130</v>
      </c>
      <c r="B7" s="22" t="s">
        <v>3</v>
      </c>
      <c r="C7" s="23"/>
      <c r="D7" s="23"/>
      <c r="E7" s="23"/>
      <c r="F7" s="124" t="s">
        <v>30</v>
      </c>
      <c r="G7" s="124"/>
      <c r="H7" s="124"/>
      <c r="I7" s="124"/>
      <c r="J7" s="124"/>
      <c r="K7" s="124"/>
      <c r="L7" s="124"/>
      <c r="M7" s="124"/>
      <c r="N7" s="125"/>
      <c r="O7" s="24" t="s">
        <v>3</v>
      </c>
      <c r="P7" s="14"/>
      <c r="Q7" s="14"/>
      <c r="R7" s="16"/>
      <c r="S7" s="126"/>
      <c r="T7" s="126"/>
      <c r="U7" s="126"/>
      <c r="V7" s="126"/>
      <c r="W7" s="126"/>
      <c r="X7" s="126"/>
      <c r="Y7" s="126"/>
      <c r="Z7" s="127"/>
      <c r="AA7" s="24" t="s">
        <v>3</v>
      </c>
      <c r="AB7" s="16"/>
      <c r="AC7" s="126"/>
      <c r="AD7" s="126"/>
      <c r="AE7" s="126"/>
      <c r="AF7" s="126"/>
      <c r="AG7" s="126"/>
      <c r="AH7" s="126"/>
      <c r="AI7" s="126"/>
      <c r="AJ7" s="127"/>
      <c r="AK7" s="15"/>
    </row>
    <row r="8" spans="1:52" ht="14.25" customHeight="1" x14ac:dyDescent="0.25">
      <c r="A8" s="13">
        <v>140</v>
      </c>
      <c r="B8" s="22" t="s">
        <v>26</v>
      </c>
      <c r="C8" s="23"/>
      <c r="D8" s="23"/>
      <c r="E8" s="23"/>
      <c r="F8" s="124" t="s">
        <v>31</v>
      </c>
      <c r="G8" s="124"/>
      <c r="H8" s="124"/>
      <c r="I8" s="124"/>
      <c r="J8" s="124"/>
      <c r="K8" s="124"/>
      <c r="L8" s="124"/>
      <c r="M8" s="124"/>
      <c r="N8" s="125"/>
      <c r="O8" s="24" t="s">
        <v>214</v>
      </c>
      <c r="P8" s="14"/>
      <c r="Q8" s="14"/>
      <c r="R8" s="16"/>
      <c r="S8" s="126"/>
      <c r="T8" s="126"/>
      <c r="U8" s="126"/>
      <c r="V8" s="126"/>
      <c r="W8" s="126"/>
      <c r="X8" s="126"/>
      <c r="Y8" s="126"/>
      <c r="Z8" s="127"/>
      <c r="AA8" s="24" t="s">
        <v>214</v>
      </c>
      <c r="AB8" s="16"/>
      <c r="AC8" s="126"/>
      <c r="AD8" s="126"/>
      <c r="AE8" s="126"/>
      <c r="AF8" s="126"/>
      <c r="AG8" s="126"/>
      <c r="AH8" s="126"/>
      <c r="AI8" s="126"/>
      <c r="AJ8" s="127"/>
      <c r="AK8" s="15"/>
    </row>
    <row r="9" spans="1:52" ht="14.25" customHeight="1" x14ac:dyDescent="0.25">
      <c r="A9" s="13">
        <v>150</v>
      </c>
      <c r="B9" s="22" t="s">
        <v>5</v>
      </c>
      <c r="C9" s="23"/>
      <c r="D9" s="23"/>
      <c r="E9" s="23"/>
      <c r="F9" s="124" t="s">
        <v>32</v>
      </c>
      <c r="G9" s="124"/>
      <c r="H9" s="124"/>
      <c r="I9" s="124"/>
      <c r="J9" s="124"/>
      <c r="K9" s="124"/>
      <c r="L9" s="124"/>
      <c r="M9" s="124"/>
      <c r="N9" s="125"/>
      <c r="O9" s="24" t="s">
        <v>217</v>
      </c>
      <c r="P9" s="14"/>
      <c r="Q9" s="16"/>
      <c r="R9" s="16"/>
      <c r="S9" s="126"/>
      <c r="T9" s="126"/>
      <c r="U9" s="126"/>
      <c r="V9" s="126"/>
      <c r="W9" s="126"/>
      <c r="X9" s="126"/>
      <c r="Y9" s="126"/>
      <c r="Z9" s="127"/>
      <c r="AA9" s="24" t="s">
        <v>217</v>
      </c>
      <c r="AB9" s="16"/>
      <c r="AC9" s="126"/>
      <c r="AD9" s="126"/>
      <c r="AE9" s="126"/>
      <c r="AF9" s="126"/>
      <c r="AG9" s="126"/>
      <c r="AH9" s="126"/>
      <c r="AI9" s="126"/>
      <c r="AJ9" s="127"/>
      <c r="AK9" s="15"/>
    </row>
    <row r="10" spans="1:52" ht="13.5" customHeight="1" x14ac:dyDescent="0.25">
      <c r="A10" s="13">
        <v>160</v>
      </c>
      <c r="B10" s="22" t="s">
        <v>4</v>
      </c>
      <c r="C10" s="23"/>
      <c r="D10" s="23"/>
      <c r="E10" s="23"/>
      <c r="F10" s="124" t="s">
        <v>33</v>
      </c>
      <c r="G10" s="124"/>
      <c r="H10" s="124"/>
      <c r="I10" s="124"/>
      <c r="J10" s="124"/>
      <c r="K10" s="124"/>
      <c r="L10" s="124"/>
      <c r="M10" s="124"/>
      <c r="N10" s="125"/>
      <c r="O10" s="24" t="s">
        <v>220</v>
      </c>
      <c r="P10" s="14"/>
      <c r="Q10" s="16"/>
      <c r="R10" s="16"/>
      <c r="S10" s="126"/>
      <c r="T10" s="126"/>
      <c r="U10" s="126"/>
      <c r="V10" s="126"/>
      <c r="W10" s="126"/>
      <c r="X10" s="126"/>
      <c r="Y10" s="126"/>
      <c r="Z10" s="127"/>
      <c r="AA10" s="24" t="s">
        <v>220</v>
      </c>
      <c r="AB10" s="16"/>
      <c r="AC10" s="126"/>
      <c r="AD10" s="126"/>
      <c r="AE10" s="126"/>
      <c r="AF10" s="126"/>
      <c r="AG10" s="126"/>
      <c r="AH10" s="126"/>
      <c r="AI10" s="126"/>
      <c r="AJ10" s="127"/>
      <c r="AK10" s="15"/>
    </row>
    <row r="11" spans="1:52" ht="13.5" customHeight="1" x14ac:dyDescent="0.25">
      <c r="A11" s="13">
        <v>170</v>
      </c>
      <c r="B11" s="22" t="s">
        <v>6</v>
      </c>
      <c r="C11" s="23"/>
      <c r="D11" s="23"/>
      <c r="E11" s="23"/>
      <c r="F11" s="124" t="s">
        <v>34</v>
      </c>
      <c r="G11" s="124"/>
      <c r="H11" s="124"/>
      <c r="I11" s="124"/>
      <c r="J11" s="124"/>
      <c r="K11" s="124"/>
      <c r="L11" s="124"/>
      <c r="M11" s="124"/>
      <c r="N11" s="125"/>
      <c r="O11" s="24" t="s">
        <v>223</v>
      </c>
      <c r="P11" s="14"/>
      <c r="Q11" s="16"/>
      <c r="R11" s="16"/>
      <c r="S11" s="126"/>
      <c r="T11" s="126"/>
      <c r="U11" s="126"/>
      <c r="V11" s="126"/>
      <c r="W11" s="126"/>
      <c r="X11" s="126"/>
      <c r="Y11" s="126"/>
      <c r="Z11" s="127"/>
      <c r="AA11" s="24" t="s">
        <v>223</v>
      </c>
      <c r="AB11" s="16"/>
      <c r="AC11" s="126"/>
      <c r="AD11" s="126"/>
      <c r="AE11" s="126"/>
      <c r="AF11" s="126"/>
      <c r="AG11" s="126"/>
      <c r="AH11" s="126"/>
      <c r="AI11" s="126"/>
      <c r="AJ11" s="127"/>
      <c r="AK11" s="15"/>
    </row>
    <row r="12" spans="1:52" ht="15" customHeight="1" x14ac:dyDescent="0.25">
      <c r="A12" s="13">
        <v>180</v>
      </c>
      <c r="B12" s="22" t="s">
        <v>7</v>
      </c>
      <c r="C12" s="23"/>
      <c r="D12" s="23"/>
      <c r="E12" s="23"/>
      <c r="F12" s="124" t="s">
        <v>35</v>
      </c>
      <c r="G12" s="124"/>
      <c r="H12" s="124"/>
      <c r="I12" s="124"/>
      <c r="J12" s="124"/>
      <c r="K12" s="124"/>
      <c r="L12" s="124"/>
      <c r="M12" s="124"/>
      <c r="N12" s="125"/>
      <c r="O12" s="24" t="s">
        <v>475</v>
      </c>
      <c r="P12" s="14"/>
      <c r="Q12" s="16"/>
      <c r="R12" s="16"/>
      <c r="S12" s="126"/>
      <c r="T12" s="126"/>
      <c r="U12" s="126"/>
      <c r="V12" s="126"/>
      <c r="W12" s="126"/>
      <c r="X12" s="126"/>
      <c r="Y12" s="126"/>
      <c r="Z12" s="127"/>
      <c r="AA12" s="24" t="s">
        <v>475</v>
      </c>
      <c r="AB12" s="16"/>
      <c r="AC12" s="126"/>
      <c r="AD12" s="126"/>
      <c r="AE12" s="126"/>
      <c r="AF12" s="126"/>
      <c r="AG12" s="126"/>
      <c r="AH12" s="126"/>
      <c r="AI12" s="126"/>
      <c r="AJ12" s="127"/>
      <c r="AK12" s="15"/>
    </row>
    <row r="13" spans="1:52" ht="13.5" customHeight="1" thickBot="1" x14ac:dyDescent="0.3">
      <c r="A13" s="13">
        <v>190</v>
      </c>
      <c r="B13" s="22" t="s">
        <v>0</v>
      </c>
      <c r="C13" s="23"/>
      <c r="D13" s="23"/>
      <c r="E13" s="23"/>
      <c r="F13" s="124" t="s">
        <v>91</v>
      </c>
      <c r="G13" s="124"/>
      <c r="H13" s="124"/>
      <c r="I13" s="124"/>
      <c r="J13" s="124"/>
      <c r="K13" s="124"/>
      <c r="L13" s="124"/>
      <c r="M13" s="124"/>
      <c r="N13" s="125"/>
      <c r="O13" s="24" t="s">
        <v>478</v>
      </c>
      <c r="P13" s="14"/>
      <c r="Q13" s="16"/>
      <c r="R13" s="16"/>
      <c r="S13" s="126"/>
      <c r="T13" s="126"/>
      <c r="U13" s="126"/>
      <c r="V13" s="126"/>
      <c r="W13" s="126"/>
      <c r="X13" s="126"/>
      <c r="Y13" s="126"/>
      <c r="Z13" s="127"/>
      <c r="AA13" s="24"/>
      <c r="AB13" s="16"/>
      <c r="AC13" s="128"/>
      <c r="AD13" s="128"/>
      <c r="AE13" s="128"/>
      <c r="AF13" s="128"/>
      <c r="AG13" s="128"/>
      <c r="AH13" s="128"/>
      <c r="AI13" s="128"/>
      <c r="AJ13" s="129"/>
      <c r="AK13" s="15"/>
    </row>
    <row r="14" spans="1:52" s="63" customFormat="1" ht="15" hidden="1" customHeight="1" x14ac:dyDescent="0.25">
      <c r="A14" s="62">
        <v>200</v>
      </c>
      <c r="B14" s="67" t="s">
        <v>8</v>
      </c>
      <c r="F14" s="130" t="s">
        <v>36</v>
      </c>
      <c r="G14" s="130"/>
      <c r="H14" s="130"/>
      <c r="I14" s="130"/>
      <c r="J14" s="130"/>
      <c r="K14" s="130"/>
      <c r="L14" s="130"/>
      <c r="M14" s="130"/>
      <c r="N14" s="131"/>
      <c r="O14" s="67" t="s">
        <v>8</v>
      </c>
      <c r="Q14" s="68"/>
      <c r="R14" s="68"/>
      <c r="S14" s="168"/>
      <c r="T14" s="168"/>
      <c r="U14" s="168"/>
      <c r="V14" s="168"/>
      <c r="W14" s="168"/>
      <c r="X14" s="168"/>
      <c r="Y14" s="168"/>
      <c r="Z14" s="169"/>
      <c r="AA14" s="67"/>
      <c r="AB14" s="68"/>
      <c r="AC14" s="170"/>
      <c r="AD14" s="170"/>
      <c r="AE14" s="170"/>
      <c r="AF14" s="170"/>
      <c r="AG14" s="170"/>
      <c r="AH14" s="170"/>
      <c r="AI14" s="170"/>
      <c r="AJ14" s="171"/>
      <c r="AK14" s="64"/>
      <c r="AM14" s="84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</row>
    <row r="15" spans="1:52" s="63" customFormat="1" ht="13.5" hidden="1" customHeight="1" thickBot="1" x14ac:dyDescent="0.3">
      <c r="A15" s="62">
        <v>210</v>
      </c>
      <c r="B15" s="67" t="s">
        <v>9</v>
      </c>
      <c r="F15" s="172" t="s">
        <v>36</v>
      </c>
      <c r="G15" s="172"/>
      <c r="H15" s="172"/>
      <c r="I15" s="172"/>
      <c r="J15" s="172"/>
      <c r="K15" s="172"/>
      <c r="L15" s="172"/>
      <c r="M15" s="172"/>
      <c r="N15" s="173"/>
      <c r="O15" s="69" t="s">
        <v>9</v>
      </c>
      <c r="P15" s="70"/>
      <c r="Q15" s="71"/>
      <c r="R15" s="71"/>
      <c r="S15" s="163"/>
      <c r="T15" s="163"/>
      <c r="U15" s="163"/>
      <c r="V15" s="163"/>
      <c r="W15" s="163"/>
      <c r="X15" s="163"/>
      <c r="Y15" s="163"/>
      <c r="Z15" s="164"/>
      <c r="AA15" s="67"/>
      <c r="AB15" s="68"/>
      <c r="AC15" s="161"/>
      <c r="AD15" s="161"/>
      <c r="AE15" s="161"/>
      <c r="AF15" s="161"/>
      <c r="AG15" s="161"/>
      <c r="AH15" s="161"/>
      <c r="AI15" s="161"/>
      <c r="AJ15" s="162"/>
      <c r="AK15" s="64"/>
      <c r="AM15" s="84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3"/>
      <c r="AZ15" s="73"/>
    </row>
    <row r="16" spans="1:52" ht="17.25" customHeight="1" thickBot="1" x14ac:dyDescent="0.3">
      <c r="A16" s="13">
        <v>220</v>
      </c>
      <c r="B16" s="151" t="s">
        <v>250</v>
      </c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52"/>
      <c r="Z16" s="152"/>
      <c r="AA16" s="152"/>
      <c r="AB16" s="152"/>
      <c r="AC16" s="152"/>
      <c r="AD16" s="152"/>
      <c r="AE16" s="152"/>
      <c r="AF16" s="152"/>
      <c r="AG16" s="152"/>
      <c r="AH16" s="152"/>
      <c r="AI16" s="152"/>
      <c r="AJ16" s="153"/>
      <c r="AK16" s="15"/>
    </row>
    <row r="17" spans="1:52" ht="9.75" customHeight="1" x14ac:dyDescent="0.25">
      <c r="A17" s="13"/>
      <c r="B17" s="14"/>
      <c r="C17" s="14"/>
      <c r="D17" s="14"/>
      <c r="E17" s="14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4"/>
      <c r="AK17" s="15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2"/>
      <c r="AZ17" s="42"/>
    </row>
    <row r="18" spans="1:52" ht="15" customHeight="1" thickBot="1" x14ac:dyDescent="0.3">
      <c r="A18" s="13"/>
      <c r="B18" s="154" t="s">
        <v>480</v>
      </c>
      <c r="C18" s="154"/>
      <c r="D18" s="154"/>
      <c r="E18" s="154"/>
      <c r="F18" s="154"/>
      <c r="G18" s="154"/>
      <c r="H18" s="138" t="s">
        <v>14</v>
      </c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  <c r="AC18" s="138"/>
      <c r="AD18" s="138"/>
      <c r="AE18" s="138"/>
      <c r="AF18" s="138"/>
      <c r="AG18" s="138"/>
      <c r="AH18" s="138"/>
      <c r="AI18" s="138"/>
      <c r="AJ18" s="138"/>
      <c r="AK18" s="15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2"/>
      <c r="AZ18" s="42"/>
    </row>
    <row r="19" spans="1:52" ht="20.25" customHeight="1" thickBot="1" x14ac:dyDescent="0.3">
      <c r="A19" s="13">
        <v>230</v>
      </c>
      <c r="B19" s="155"/>
      <c r="C19" s="156"/>
      <c r="D19" s="156"/>
      <c r="E19" s="156"/>
      <c r="F19" s="156"/>
      <c r="G19" s="157"/>
      <c r="H19" s="135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136"/>
      <c r="Y19" s="136"/>
      <c r="Z19" s="136"/>
      <c r="AA19" s="136"/>
      <c r="AB19" s="136"/>
      <c r="AC19" s="136"/>
      <c r="AD19" s="136"/>
      <c r="AE19" s="136"/>
      <c r="AF19" s="136"/>
      <c r="AG19" s="136"/>
      <c r="AH19" s="136"/>
      <c r="AI19" s="136"/>
      <c r="AJ19" s="137"/>
      <c r="AK19" s="15"/>
      <c r="AN19" s="43"/>
      <c r="AO19" s="43"/>
      <c r="AP19" s="43"/>
      <c r="AQ19" s="43"/>
      <c r="AR19" s="43"/>
      <c r="AS19" s="43"/>
      <c r="AT19" s="43"/>
      <c r="AU19" s="43"/>
      <c r="AV19" s="41"/>
      <c r="AW19" s="41"/>
      <c r="AX19" s="41"/>
      <c r="AY19" s="42"/>
      <c r="AZ19" s="42"/>
    </row>
    <row r="20" spans="1:52" ht="9.9499999999999993" customHeight="1" x14ac:dyDescent="0.25">
      <c r="A20" s="13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5"/>
      <c r="AN20" s="43"/>
      <c r="AO20" s="43"/>
      <c r="AP20" s="43"/>
      <c r="AQ20" s="43"/>
      <c r="AR20" s="43"/>
      <c r="AS20" s="43"/>
      <c r="AT20" s="43"/>
      <c r="AU20" s="43"/>
    </row>
    <row r="21" spans="1:52" ht="15" customHeight="1" x14ac:dyDescent="0.25">
      <c r="A21" s="13">
        <v>1000</v>
      </c>
      <c r="B21" s="14" t="s">
        <v>519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32" t="s">
        <v>715</v>
      </c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4"/>
      <c r="AK21" s="15"/>
      <c r="AN21" s="40" t="s">
        <v>643</v>
      </c>
      <c r="AO21" s="40" t="s">
        <v>644</v>
      </c>
    </row>
    <row r="22" spans="1:52" ht="15" customHeight="1" x14ac:dyDescent="0.25">
      <c r="A22" s="13">
        <v>1010</v>
      </c>
      <c r="B22" s="14" t="s">
        <v>660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2"/>
      <c r="R22" s="143"/>
      <c r="S22" s="143"/>
      <c r="T22" s="143"/>
      <c r="U22" s="143"/>
      <c r="V22" s="143"/>
      <c r="W22" s="143"/>
      <c r="X22" s="143"/>
      <c r="Y22" s="143"/>
      <c r="Z22" s="143"/>
      <c r="AA22" s="143"/>
      <c r="AB22" s="143"/>
      <c r="AC22" s="143"/>
      <c r="AD22" s="143"/>
      <c r="AE22" s="144"/>
      <c r="AF22" s="144"/>
      <c r="AG22" s="144"/>
      <c r="AH22" s="144"/>
      <c r="AI22" s="144"/>
      <c r="AJ22" s="145"/>
      <c r="AK22" s="15"/>
    </row>
    <row r="23" spans="1:52" ht="15" customHeight="1" x14ac:dyDescent="0.25">
      <c r="A23" s="13"/>
      <c r="B23" s="14" t="s">
        <v>523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2" t="s">
        <v>514</v>
      </c>
      <c r="R23" s="143"/>
      <c r="S23" s="143"/>
      <c r="T23" s="143"/>
      <c r="U23" s="143"/>
      <c r="V23" s="143"/>
      <c r="W23" s="143"/>
      <c r="X23" s="143"/>
      <c r="Y23" s="143"/>
      <c r="Z23" s="147"/>
      <c r="AA23" s="149" t="str">
        <f>IF(ISNUMBER(FIND("n",Q23)),"","mm:")</f>
        <v/>
      </c>
      <c r="AB23" s="150"/>
      <c r="AC23" s="150"/>
      <c r="AD23" s="150"/>
      <c r="AE23" s="148"/>
      <c r="AF23" s="148"/>
      <c r="AG23" s="148"/>
      <c r="AH23" s="148"/>
      <c r="AI23" s="148"/>
      <c r="AJ23" s="148"/>
      <c r="AK23" s="15"/>
      <c r="AM23" s="53" t="str">
        <f>IF(Q23="Yes","The lifting height is reduced by the pit depth", "")</f>
        <v/>
      </c>
    </row>
    <row r="24" spans="1:52" ht="15" customHeight="1" x14ac:dyDescent="0.25">
      <c r="A24" s="13"/>
      <c r="B24" s="14" t="s">
        <v>94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12" t="s">
        <v>102</v>
      </c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  <c r="AJ24" s="114"/>
      <c r="AK24" s="15"/>
    </row>
    <row r="25" spans="1:52" ht="15" customHeight="1" x14ac:dyDescent="0.25">
      <c r="A25" s="13"/>
      <c r="B25" s="14" t="s">
        <v>527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12" t="s">
        <v>464</v>
      </c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4"/>
      <c r="AK25" s="15"/>
      <c r="AM25" s="53" t="str">
        <f>IF(Q25="Ja","The lifting travel is reduced by the pit depth", "")</f>
        <v/>
      </c>
    </row>
    <row r="26" spans="1:52" ht="15" customHeight="1" x14ac:dyDescent="0.25">
      <c r="A26" s="13"/>
      <c r="B26" s="14" t="s">
        <v>531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 t="str">
        <f>IF(Q25="No (standard)","See illustration on the right", "")</f>
        <v/>
      </c>
      <c r="N26" s="14"/>
      <c r="O26" s="14"/>
      <c r="P26" s="14"/>
      <c r="Q26" s="112" t="s">
        <v>514</v>
      </c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4"/>
      <c r="AK26" s="15"/>
      <c r="AM26" s="53" t="str">
        <f>IF(Q26&lt;&gt;"No (standard)","See the illustration on the right", "")</f>
        <v/>
      </c>
    </row>
    <row r="27" spans="1:52" ht="15" customHeight="1" x14ac:dyDescent="0.25">
      <c r="A27" s="13"/>
      <c r="B27" s="14" t="s">
        <v>532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12" t="s">
        <v>514</v>
      </c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4"/>
      <c r="AK27" s="15"/>
      <c r="AM27" s="53" t="str">
        <f>IF(Q27&lt;&gt;"No (standard)","See the illustration on the right", "")</f>
        <v/>
      </c>
      <c r="AN27" s="40" t="s">
        <v>652</v>
      </c>
      <c r="AO27" s="40" t="s">
        <v>653</v>
      </c>
    </row>
    <row r="28" spans="1:52" ht="15" customHeight="1" x14ac:dyDescent="0.25">
      <c r="A28" s="13">
        <v>1020</v>
      </c>
      <c r="B28" s="14" t="s">
        <v>533</v>
      </c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2" t="s">
        <v>89</v>
      </c>
      <c r="R28" s="143"/>
      <c r="S28" s="143"/>
      <c r="T28" s="143"/>
      <c r="U28" s="143"/>
      <c r="V28" s="143"/>
      <c r="W28" s="143"/>
      <c r="X28" s="143"/>
      <c r="Y28" s="143"/>
      <c r="Z28" s="147"/>
      <c r="AA28" s="180" t="str">
        <f>IF(ISNUMBER(FIND("Special",Q28)),"RAL:","")</f>
        <v/>
      </c>
      <c r="AB28" s="181"/>
      <c r="AC28" s="181"/>
      <c r="AD28" s="181"/>
      <c r="AE28" s="148"/>
      <c r="AF28" s="148"/>
      <c r="AG28" s="148"/>
      <c r="AH28" s="148"/>
      <c r="AI28" s="148"/>
      <c r="AJ28" s="148"/>
      <c r="AK28" s="15"/>
    </row>
    <row r="29" spans="1:52" ht="9.9499999999999993" customHeight="1" x14ac:dyDescent="0.25">
      <c r="A29" s="13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146"/>
      <c r="AK29" s="15"/>
    </row>
    <row r="30" spans="1:52" ht="12" customHeight="1" x14ac:dyDescent="0.25">
      <c r="A30" s="13"/>
      <c r="B30" s="46" t="s">
        <v>551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146"/>
      <c r="AK30" s="15"/>
    </row>
    <row r="31" spans="1:52" ht="15" customHeight="1" x14ac:dyDescent="0.25">
      <c r="A31" s="13">
        <v>1040</v>
      </c>
      <c r="B31" s="14" t="s">
        <v>555</v>
      </c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12" t="s">
        <v>108</v>
      </c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4"/>
      <c r="AK31" s="15"/>
    </row>
    <row r="32" spans="1:52" ht="15" customHeight="1" x14ac:dyDescent="0.25">
      <c r="A32" s="13">
        <v>1050</v>
      </c>
      <c r="B32" s="14" t="s">
        <v>556</v>
      </c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12" t="s">
        <v>108</v>
      </c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4"/>
      <c r="AK32" s="15"/>
    </row>
    <row r="33" spans="1:77" ht="15" customHeight="1" x14ac:dyDescent="0.25">
      <c r="A33" s="13">
        <v>1060</v>
      </c>
      <c r="B33" s="14" t="s">
        <v>672</v>
      </c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12" t="s">
        <v>108</v>
      </c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4"/>
      <c r="AK33" s="15"/>
    </row>
    <row r="34" spans="1:77" ht="15" customHeight="1" x14ac:dyDescent="0.25">
      <c r="A34" s="13">
        <v>1070</v>
      </c>
      <c r="B34" s="14" t="s">
        <v>673</v>
      </c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12" t="s">
        <v>108</v>
      </c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  <c r="AJ34" s="114"/>
      <c r="AK34" s="15"/>
    </row>
    <row r="35" spans="1:77" ht="15" customHeight="1" x14ac:dyDescent="0.25">
      <c r="A35" s="13"/>
      <c r="B35" s="14" t="s">
        <v>680</v>
      </c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12" t="s">
        <v>108</v>
      </c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4"/>
      <c r="AK35" s="15"/>
    </row>
    <row r="36" spans="1:77" ht="15" customHeight="1" x14ac:dyDescent="0.25">
      <c r="A36" s="13">
        <v>1080</v>
      </c>
      <c r="B36" s="14" t="s">
        <v>719</v>
      </c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12" t="s">
        <v>108</v>
      </c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  <c r="AD36" s="113"/>
      <c r="AE36" s="113"/>
      <c r="AF36" s="113"/>
      <c r="AG36" s="113"/>
      <c r="AH36" s="113"/>
      <c r="AI36" s="113"/>
      <c r="AJ36" s="114"/>
      <c r="AK36" s="15"/>
    </row>
    <row r="37" spans="1:77" ht="15" customHeight="1" x14ac:dyDescent="0.25">
      <c r="A37" s="13">
        <v>1090</v>
      </c>
      <c r="B37" s="14" t="s">
        <v>557</v>
      </c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12" t="s">
        <v>108</v>
      </c>
      <c r="R37" s="113"/>
      <c r="S37" s="113"/>
      <c r="T37" s="113"/>
      <c r="U37" s="113"/>
      <c r="V37" s="113"/>
      <c r="W37" s="113"/>
      <c r="X37" s="113"/>
      <c r="Y37" s="113"/>
      <c r="Z37" s="113"/>
      <c r="AA37" s="113"/>
      <c r="AB37" s="113" t="s">
        <v>23</v>
      </c>
      <c r="AC37" s="113"/>
      <c r="AD37" s="113" t="s">
        <v>23</v>
      </c>
      <c r="AE37" s="113"/>
      <c r="AF37" s="113"/>
      <c r="AG37" s="113"/>
      <c r="AH37" s="113"/>
      <c r="AI37" s="113"/>
      <c r="AJ37" s="114"/>
      <c r="AK37" s="15"/>
      <c r="AM37" s="53" t="str">
        <f>IF(Q27&lt;&gt;"No (standard)","Not possible for side entry on lower level", "")</f>
        <v/>
      </c>
      <c r="AN37" s="91"/>
    </row>
    <row r="38" spans="1:77" s="63" customFormat="1" ht="15" hidden="1" customHeight="1" x14ac:dyDescent="0.25">
      <c r="A38" s="62">
        <v>1100</v>
      </c>
      <c r="AJ38" s="75"/>
      <c r="AK38" s="64"/>
      <c r="AM38" s="65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</row>
    <row r="39" spans="1:77" ht="15" customHeight="1" x14ac:dyDescent="0.25">
      <c r="A39" s="13">
        <v>1110</v>
      </c>
      <c r="B39" s="26" t="s">
        <v>558</v>
      </c>
      <c r="C39" s="26"/>
      <c r="D39" s="26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8" t="s">
        <v>108</v>
      </c>
      <c r="R39" s="148"/>
      <c r="S39" s="148"/>
      <c r="T39" s="148"/>
      <c r="U39" s="148"/>
      <c r="V39" s="148"/>
      <c r="W39" s="148"/>
      <c r="X39" s="148"/>
      <c r="Y39" s="148"/>
      <c r="Z39" s="148"/>
      <c r="AA39" s="149" t="str">
        <f>IF(ISNUMBER(FIND("N",Q39)),"","mm:")</f>
        <v/>
      </c>
      <c r="AB39" s="150"/>
      <c r="AC39" s="150"/>
      <c r="AD39" s="150"/>
      <c r="AE39" s="148"/>
      <c r="AF39" s="148"/>
      <c r="AG39" s="148"/>
      <c r="AH39" s="148"/>
      <c r="AI39" s="148"/>
      <c r="AJ39" s="148"/>
      <c r="AK39" s="15"/>
      <c r="AN39" s="40" t="s">
        <v>697</v>
      </c>
    </row>
    <row r="40" spans="1:77" s="63" customFormat="1" ht="15" hidden="1" customHeight="1" x14ac:dyDescent="0.25">
      <c r="A40" s="62">
        <v>1120</v>
      </c>
      <c r="B40" s="66"/>
      <c r="C40" s="66"/>
      <c r="D40" s="66"/>
      <c r="AJ40" s="75"/>
      <c r="AK40" s="64"/>
      <c r="AM40" s="65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</row>
    <row r="41" spans="1:77" ht="15" customHeight="1" x14ac:dyDescent="0.25">
      <c r="A41" s="13">
        <v>1130</v>
      </c>
      <c r="B41" s="26" t="s">
        <v>559</v>
      </c>
      <c r="C41" s="26"/>
      <c r="D41" s="26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12" t="s">
        <v>108</v>
      </c>
      <c r="R41" s="113"/>
      <c r="S41" s="113"/>
      <c r="T41" s="113"/>
      <c r="U41" s="113"/>
      <c r="V41" s="113"/>
      <c r="W41" s="113"/>
      <c r="X41" s="113"/>
      <c r="Y41" s="113"/>
      <c r="Z41" s="113"/>
      <c r="AA41" s="113"/>
      <c r="AB41" s="113"/>
      <c r="AC41" s="113"/>
      <c r="AD41" s="113"/>
      <c r="AE41" s="113"/>
      <c r="AF41" s="113"/>
      <c r="AG41" s="113"/>
      <c r="AH41" s="113"/>
      <c r="AI41" s="113"/>
      <c r="AJ41" s="114"/>
      <c r="AK41" s="15"/>
      <c r="AQ41" s="43"/>
    </row>
    <row r="42" spans="1:77" s="9" customFormat="1" ht="15" customHeight="1" x14ac:dyDescent="0.25">
      <c r="A42" s="13">
        <v>1140</v>
      </c>
      <c r="B42" s="26" t="s">
        <v>560</v>
      </c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112" t="s">
        <v>108</v>
      </c>
      <c r="R42" s="113"/>
      <c r="S42" s="113"/>
      <c r="T42" s="113"/>
      <c r="U42" s="113"/>
      <c r="V42" s="113"/>
      <c r="W42" s="113"/>
      <c r="X42" s="113"/>
      <c r="Y42" s="113"/>
      <c r="Z42" s="113"/>
      <c r="AA42" s="113"/>
      <c r="AB42" s="113"/>
      <c r="AC42" s="113"/>
      <c r="AD42" s="113"/>
      <c r="AE42" s="113"/>
      <c r="AF42" s="113"/>
      <c r="AG42" s="113"/>
      <c r="AH42" s="113"/>
      <c r="AI42" s="113"/>
      <c r="AJ42" s="114"/>
      <c r="AK42" s="27"/>
      <c r="AL42" s="40"/>
      <c r="AM42" s="53"/>
      <c r="AN42" s="40" t="s">
        <v>173</v>
      </c>
      <c r="AO42" s="40"/>
      <c r="AP42" s="40"/>
      <c r="AQ42" s="43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</row>
    <row r="43" spans="1:77" ht="15" customHeight="1" x14ac:dyDescent="0.25">
      <c r="A43" s="13">
        <v>1150</v>
      </c>
      <c r="B43" s="26" t="s">
        <v>579</v>
      </c>
      <c r="C43" s="26"/>
      <c r="D43" s="26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12" t="s">
        <v>108</v>
      </c>
      <c r="R43" s="113"/>
      <c r="S43" s="113"/>
      <c r="T43" s="113"/>
      <c r="U43" s="113"/>
      <c r="V43" s="113"/>
      <c r="W43" s="113"/>
      <c r="X43" s="113"/>
      <c r="Y43" s="113"/>
      <c r="Z43" s="113"/>
      <c r="AA43" s="113"/>
      <c r="AB43" s="113"/>
      <c r="AC43" s="113"/>
      <c r="AD43" s="113"/>
      <c r="AE43" s="113"/>
      <c r="AF43" s="113"/>
      <c r="AG43" s="113"/>
      <c r="AH43" s="113"/>
      <c r="AI43" s="113"/>
      <c r="AJ43" s="114"/>
      <c r="AK43" s="15"/>
      <c r="AM43" s="53" t="str">
        <f>IF(Q43&lt;&gt;"No","See the illustration on the right", "")</f>
        <v/>
      </c>
      <c r="AQ43" s="43"/>
    </row>
    <row r="44" spans="1:77" ht="15" customHeight="1" x14ac:dyDescent="0.25">
      <c r="A44" s="13">
        <v>1160</v>
      </c>
      <c r="B44" s="26" t="s">
        <v>580</v>
      </c>
      <c r="C44" s="26"/>
      <c r="D44" s="26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12" t="s">
        <v>470</v>
      </c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  <c r="AD44" s="113"/>
      <c r="AE44" s="113"/>
      <c r="AF44" s="113"/>
      <c r="AG44" s="113"/>
      <c r="AH44" s="113"/>
      <c r="AI44" s="113"/>
      <c r="AJ44" s="114"/>
      <c r="AK44" s="15"/>
      <c r="AN44" s="40" t="s">
        <v>174</v>
      </c>
      <c r="AQ44" s="43"/>
    </row>
    <row r="45" spans="1:77" s="77" customFormat="1" ht="15" hidden="1" customHeight="1" x14ac:dyDescent="0.25">
      <c r="A45" s="76">
        <v>1170</v>
      </c>
      <c r="B45" s="81" t="s">
        <v>581</v>
      </c>
      <c r="C45" s="81"/>
      <c r="D45" s="81"/>
      <c r="Q45" s="139" t="s">
        <v>108</v>
      </c>
      <c r="R45" s="140"/>
      <c r="S45" s="140"/>
      <c r="T45" s="140"/>
      <c r="U45" s="140"/>
      <c r="V45" s="140"/>
      <c r="W45" s="140"/>
      <c r="X45" s="140"/>
      <c r="Y45" s="140"/>
      <c r="Z45" s="140"/>
      <c r="AA45" s="140"/>
      <c r="AB45" s="140"/>
      <c r="AC45" s="140"/>
      <c r="AD45" s="140"/>
      <c r="AE45" s="140"/>
      <c r="AF45" s="140"/>
      <c r="AG45" s="140"/>
      <c r="AH45" s="140"/>
      <c r="AI45" s="140"/>
      <c r="AJ45" s="141"/>
      <c r="AK45" s="78"/>
      <c r="AM45" s="79"/>
      <c r="AN45" s="81"/>
      <c r="AO45" s="81"/>
      <c r="AP45" s="81"/>
      <c r="AQ45" s="80"/>
      <c r="AR45" s="81"/>
      <c r="AS45" s="81"/>
      <c r="AT45" s="81"/>
      <c r="AU45" s="81"/>
      <c r="AV45" s="81"/>
      <c r="AW45" s="81"/>
      <c r="AX45" s="81"/>
    </row>
    <row r="46" spans="1:77" ht="12.75" customHeight="1" x14ac:dyDescent="0.25">
      <c r="A46" s="13"/>
      <c r="B46" s="26"/>
      <c r="C46" s="26"/>
      <c r="D46" s="26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15"/>
      <c r="AQ46" s="43"/>
    </row>
    <row r="47" spans="1:77" ht="12" customHeight="1" x14ac:dyDescent="0.25">
      <c r="A47" s="13"/>
      <c r="B47" s="46" t="s">
        <v>468</v>
      </c>
      <c r="C47" s="26"/>
      <c r="D47" s="26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15"/>
      <c r="AQ47" s="43"/>
    </row>
    <row r="48" spans="1:77" ht="15" customHeight="1" x14ac:dyDescent="0.25">
      <c r="A48" s="13">
        <v>1210</v>
      </c>
      <c r="B48" s="26" t="s">
        <v>15</v>
      </c>
      <c r="C48" s="26"/>
      <c r="D48" s="26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12" t="s">
        <v>609</v>
      </c>
      <c r="R48" s="113"/>
      <c r="S48" s="113"/>
      <c r="T48" s="113"/>
      <c r="U48" s="113"/>
      <c r="V48" s="113"/>
      <c r="W48" s="113"/>
      <c r="X48" s="113"/>
      <c r="Y48" s="113"/>
      <c r="Z48" s="113"/>
      <c r="AA48" s="113"/>
      <c r="AB48" s="113"/>
      <c r="AC48" s="113"/>
      <c r="AD48" s="113"/>
      <c r="AE48" s="113"/>
      <c r="AF48" s="113"/>
      <c r="AG48" s="113"/>
      <c r="AH48" s="113"/>
      <c r="AI48" s="113"/>
      <c r="AJ48" s="114"/>
      <c r="AK48" s="15"/>
      <c r="AP48" s="43"/>
      <c r="AQ48" s="43"/>
    </row>
    <row r="49" spans="1:50" s="63" customFormat="1" ht="15" hidden="1" customHeight="1" x14ac:dyDescent="0.25">
      <c r="A49" s="62"/>
      <c r="B49" s="66" t="s">
        <v>596</v>
      </c>
      <c r="C49" s="66"/>
      <c r="D49" s="66"/>
      <c r="Q49" s="109" t="s">
        <v>108</v>
      </c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10"/>
      <c r="AC49" s="110"/>
      <c r="AD49" s="110"/>
      <c r="AE49" s="110"/>
      <c r="AF49" s="110"/>
      <c r="AG49" s="110"/>
      <c r="AH49" s="110"/>
      <c r="AI49" s="110"/>
      <c r="AJ49" s="111"/>
      <c r="AK49" s="64"/>
      <c r="AM49" s="65"/>
      <c r="AN49" s="66"/>
      <c r="AO49" s="66"/>
      <c r="AP49" s="74"/>
      <c r="AQ49" s="74"/>
      <c r="AR49" s="66"/>
      <c r="AS49" s="66"/>
      <c r="AT49" s="66"/>
      <c r="AU49" s="66"/>
      <c r="AV49" s="66"/>
      <c r="AW49" s="66"/>
      <c r="AX49" s="66"/>
    </row>
    <row r="50" spans="1:50" s="63" customFormat="1" ht="15" hidden="1" customHeight="1" x14ac:dyDescent="0.25">
      <c r="A50" s="62">
        <v>1220</v>
      </c>
      <c r="B50" s="66" t="s">
        <v>621</v>
      </c>
      <c r="C50" s="66"/>
      <c r="D50" s="66"/>
      <c r="Q50" s="109" t="s">
        <v>620</v>
      </c>
      <c r="R50" s="110"/>
      <c r="S50" s="110"/>
      <c r="T50" s="110"/>
      <c r="U50" s="110"/>
      <c r="V50" s="110"/>
      <c r="W50" s="110"/>
      <c r="X50" s="110"/>
      <c r="Y50" s="110"/>
      <c r="Z50" s="110"/>
      <c r="AA50" s="82"/>
      <c r="AB50" s="186"/>
      <c r="AC50" s="187"/>
      <c r="AD50" s="187"/>
      <c r="AE50" s="187"/>
      <c r="AF50" s="187"/>
      <c r="AG50" s="187"/>
      <c r="AH50" s="187"/>
      <c r="AI50" s="187"/>
      <c r="AJ50" s="188"/>
      <c r="AK50" s="64"/>
      <c r="AM50" s="65"/>
      <c r="AN50" s="66"/>
      <c r="AO50" s="66"/>
      <c r="AP50" s="74"/>
      <c r="AQ50" s="74"/>
      <c r="AR50" s="66"/>
      <c r="AS50" s="66"/>
      <c r="AT50" s="66"/>
      <c r="AU50" s="66"/>
      <c r="AV50" s="66"/>
      <c r="AW50" s="66"/>
      <c r="AX50" s="66"/>
    </row>
    <row r="51" spans="1:50" s="63" customFormat="1" ht="15" hidden="1" customHeight="1" x14ac:dyDescent="0.25">
      <c r="A51" s="62">
        <v>1230</v>
      </c>
      <c r="B51" s="66"/>
      <c r="AK51" s="64"/>
      <c r="AM51" s="65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</row>
    <row r="52" spans="1:50" s="63" customFormat="1" ht="15" hidden="1" customHeight="1" x14ac:dyDescent="0.25">
      <c r="A52" s="62">
        <v>1240</v>
      </c>
      <c r="B52" s="63" t="s">
        <v>597</v>
      </c>
      <c r="Q52" s="109" t="s">
        <v>108</v>
      </c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  <c r="AH52" s="110"/>
      <c r="AI52" s="110"/>
      <c r="AJ52" s="111"/>
      <c r="AK52" s="64"/>
      <c r="AM52" s="65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</row>
    <row r="53" spans="1:50" s="63" customFormat="1" ht="15" hidden="1" customHeight="1" x14ac:dyDescent="0.25">
      <c r="A53" s="62"/>
      <c r="B53" s="63" t="s">
        <v>598</v>
      </c>
      <c r="Q53" s="182"/>
      <c r="R53" s="183"/>
      <c r="S53" s="183"/>
      <c r="T53" s="183"/>
      <c r="U53" s="183"/>
      <c r="V53" s="183"/>
      <c r="W53" s="183"/>
      <c r="X53" s="183"/>
      <c r="Y53" s="183"/>
      <c r="Z53" s="183"/>
      <c r="AA53" s="183"/>
      <c r="AB53" s="183"/>
      <c r="AC53" s="183"/>
      <c r="AD53" s="183"/>
      <c r="AE53" s="184"/>
      <c r="AF53" s="184"/>
      <c r="AG53" s="184"/>
      <c r="AH53" s="184"/>
      <c r="AI53" s="184"/>
      <c r="AJ53" s="185"/>
      <c r="AK53" s="83"/>
      <c r="AM53" s="65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</row>
    <row r="54" spans="1:50" s="63" customFormat="1" ht="15" hidden="1" customHeight="1" x14ac:dyDescent="0.25">
      <c r="A54" s="62"/>
      <c r="B54" s="63" t="s">
        <v>599</v>
      </c>
      <c r="Q54" s="109" t="s">
        <v>108</v>
      </c>
      <c r="R54" s="110"/>
      <c r="S54" s="110"/>
      <c r="T54" s="110"/>
      <c r="U54" s="110"/>
      <c r="V54" s="110"/>
      <c r="W54" s="110"/>
      <c r="X54" s="110"/>
      <c r="Y54" s="110"/>
      <c r="Z54" s="110"/>
      <c r="AA54" s="110"/>
      <c r="AB54" s="110"/>
      <c r="AC54" s="110"/>
      <c r="AD54" s="110"/>
      <c r="AE54" s="110"/>
      <c r="AF54" s="110"/>
      <c r="AG54" s="110"/>
      <c r="AH54" s="110"/>
      <c r="AI54" s="110"/>
      <c r="AJ54" s="111"/>
      <c r="AK54" s="83"/>
      <c r="AM54" s="65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</row>
    <row r="55" spans="1:50" s="63" customFormat="1" ht="15" hidden="1" customHeight="1" x14ac:dyDescent="0.25">
      <c r="A55" s="62">
        <v>1260</v>
      </c>
      <c r="B55" s="63" t="s">
        <v>600</v>
      </c>
      <c r="Q55" s="109" t="s">
        <v>108</v>
      </c>
      <c r="R55" s="110"/>
      <c r="S55" s="110"/>
      <c r="T55" s="110"/>
      <c r="U55" s="110"/>
      <c r="V55" s="110"/>
      <c r="W55" s="110"/>
      <c r="X55" s="110"/>
      <c r="Y55" s="110"/>
      <c r="Z55" s="110"/>
      <c r="AA55" s="110"/>
      <c r="AB55" s="110"/>
      <c r="AC55" s="110"/>
      <c r="AD55" s="110"/>
      <c r="AE55" s="110"/>
      <c r="AF55" s="110"/>
      <c r="AG55" s="110"/>
      <c r="AH55" s="110"/>
      <c r="AI55" s="110"/>
      <c r="AJ55" s="111"/>
      <c r="AK55" s="64"/>
      <c r="AM55" s="65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</row>
    <row r="56" spans="1:50" s="63" customFormat="1" ht="15" hidden="1" customHeight="1" x14ac:dyDescent="0.25">
      <c r="A56" s="62">
        <v>1460</v>
      </c>
      <c r="B56" s="63" t="s">
        <v>601</v>
      </c>
      <c r="Q56" s="109" t="s">
        <v>108</v>
      </c>
      <c r="R56" s="110"/>
      <c r="S56" s="110"/>
      <c r="T56" s="110"/>
      <c r="U56" s="110"/>
      <c r="V56" s="110"/>
      <c r="W56" s="110"/>
      <c r="X56" s="110"/>
      <c r="Y56" s="110"/>
      <c r="Z56" s="110"/>
      <c r="AA56" s="110"/>
      <c r="AB56" s="110"/>
      <c r="AC56" s="110"/>
      <c r="AD56" s="110"/>
      <c r="AE56" s="110"/>
      <c r="AF56" s="110"/>
      <c r="AG56" s="110"/>
      <c r="AH56" s="110"/>
      <c r="AI56" s="110"/>
      <c r="AJ56" s="111"/>
      <c r="AK56" s="64"/>
      <c r="AM56" s="65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</row>
    <row r="57" spans="1:50" ht="15" customHeight="1" x14ac:dyDescent="0.25">
      <c r="A57" s="13"/>
      <c r="B57" s="14" t="s">
        <v>664</v>
      </c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12" t="s">
        <v>625</v>
      </c>
      <c r="R57" s="113"/>
      <c r="S57" s="113"/>
      <c r="T57" s="113"/>
      <c r="U57" s="113"/>
      <c r="V57" s="113"/>
      <c r="W57" s="113"/>
      <c r="X57" s="113"/>
      <c r="Y57" s="113"/>
      <c r="Z57" s="113"/>
      <c r="AA57" s="113"/>
      <c r="AB57" s="113"/>
      <c r="AC57" s="113"/>
      <c r="AD57" s="113"/>
      <c r="AE57" s="113"/>
      <c r="AF57" s="113"/>
      <c r="AG57" s="113"/>
      <c r="AH57" s="113"/>
      <c r="AI57" s="113"/>
      <c r="AJ57" s="114"/>
      <c r="AK57" s="15"/>
    </row>
    <row r="58" spans="1:50" s="63" customFormat="1" ht="15" hidden="1" customHeight="1" x14ac:dyDescent="0.25">
      <c r="A58" s="62"/>
      <c r="AK58" s="64"/>
      <c r="AM58" s="65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</row>
    <row r="59" spans="1:50" s="63" customFormat="1" ht="13.5" hidden="1" customHeight="1" x14ac:dyDescent="0.25">
      <c r="A59" s="62"/>
      <c r="AK59" s="64"/>
      <c r="AM59" s="65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</row>
    <row r="60" spans="1:50" ht="9.9499999999999993" customHeight="1" x14ac:dyDescent="0.25">
      <c r="A60" s="13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5"/>
    </row>
    <row r="61" spans="1:50" ht="13.5" customHeight="1" x14ac:dyDescent="0.25">
      <c r="A61" s="13"/>
      <c r="B61" s="46" t="s">
        <v>11</v>
      </c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5"/>
      <c r="AN61" s="43"/>
      <c r="AO61" s="43"/>
      <c r="AP61" s="43"/>
      <c r="AQ61" s="43"/>
      <c r="AR61" s="43"/>
      <c r="AS61" s="43"/>
      <c r="AT61" s="43"/>
      <c r="AU61" s="43"/>
    </row>
    <row r="62" spans="1:50" ht="5.25" customHeight="1" x14ac:dyDescent="0.25">
      <c r="A62" s="13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29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5"/>
      <c r="AN62" s="43"/>
      <c r="AO62" s="43"/>
      <c r="AP62" s="43"/>
      <c r="AQ62" s="43"/>
      <c r="AR62" s="43"/>
      <c r="AS62" s="43"/>
      <c r="AT62" s="43"/>
      <c r="AU62" s="43"/>
    </row>
    <row r="63" spans="1:50" ht="13.5" customHeight="1" x14ac:dyDescent="0.25">
      <c r="A63" s="13">
        <v>1480</v>
      </c>
      <c r="B63" s="100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01"/>
      <c r="AD63" s="101"/>
      <c r="AE63" s="101"/>
      <c r="AF63" s="101"/>
      <c r="AG63" s="101"/>
      <c r="AH63" s="101"/>
      <c r="AI63" s="101"/>
      <c r="AJ63" s="102"/>
      <c r="AK63" s="15"/>
      <c r="AN63" s="43"/>
      <c r="AO63" s="43"/>
      <c r="AP63" s="43"/>
      <c r="AQ63" s="43"/>
      <c r="AR63" s="43"/>
      <c r="AS63" s="43"/>
      <c r="AT63" s="43"/>
      <c r="AU63" s="43"/>
    </row>
    <row r="64" spans="1:50" ht="13.5" customHeight="1" x14ac:dyDescent="0.25">
      <c r="A64" s="13"/>
      <c r="B64" s="103"/>
      <c r="C64" s="104"/>
      <c r="D64" s="104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04"/>
      <c r="R64" s="104"/>
      <c r="S64" s="104"/>
      <c r="T64" s="104"/>
      <c r="U64" s="104"/>
      <c r="V64" s="104"/>
      <c r="W64" s="104"/>
      <c r="X64" s="104"/>
      <c r="Y64" s="104"/>
      <c r="Z64" s="104"/>
      <c r="AA64" s="104"/>
      <c r="AB64" s="104"/>
      <c r="AC64" s="104"/>
      <c r="AD64" s="104"/>
      <c r="AE64" s="104"/>
      <c r="AF64" s="104"/>
      <c r="AG64" s="104"/>
      <c r="AH64" s="104"/>
      <c r="AI64" s="104"/>
      <c r="AJ64" s="105"/>
      <c r="AK64" s="15"/>
      <c r="AN64" s="43"/>
      <c r="AO64" s="43"/>
      <c r="AP64" s="43"/>
      <c r="AQ64" s="43"/>
      <c r="AR64" s="43"/>
      <c r="AS64" s="43"/>
      <c r="AT64" s="43"/>
      <c r="AU64" s="43"/>
    </row>
    <row r="65" spans="1:50" ht="13.5" customHeight="1" x14ac:dyDescent="0.25">
      <c r="A65" s="13"/>
      <c r="B65" s="103"/>
      <c r="C65" s="104"/>
      <c r="D65" s="104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04"/>
      <c r="Y65" s="104"/>
      <c r="Z65" s="104"/>
      <c r="AA65" s="104"/>
      <c r="AB65" s="104"/>
      <c r="AC65" s="104"/>
      <c r="AD65" s="104"/>
      <c r="AE65" s="104"/>
      <c r="AF65" s="104"/>
      <c r="AG65" s="104"/>
      <c r="AH65" s="104"/>
      <c r="AI65" s="104"/>
      <c r="AJ65" s="105"/>
      <c r="AK65" s="15"/>
      <c r="AN65" s="43"/>
      <c r="AO65" s="43"/>
      <c r="AP65" s="43"/>
      <c r="AQ65" s="43"/>
      <c r="AR65" s="43"/>
      <c r="AS65" s="43"/>
      <c r="AT65" s="43"/>
      <c r="AU65" s="43"/>
    </row>
    <row r="66" spans="1:50" ht="13.5" customHeight="1" x14ac:dyDescent="0.25">
      <c r="A66" s="13"/>
      <c r="B66" s="103"/>
      <c r="C66" s="104"/>
      <c r="D66" s="104"/>
      <c r="E66" s="104"/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4"/>
      <c r="Z66" s="104"/>
      <c r="AA66" s="104"/>
      <c r="AB66" s="104"/>
      <c r="AC66" s="104"/>
      <c r="AD66" s="104"/>
      <c r="AE66" s="104"/>
      <c r="AF66" s="104"/>
      <c r="AG66" s="104"/>
      <c r="AH66" s="104"/>
      <c r="AI66" s="104"/>
      <c r="AJ66" s="105"/>
      <c r="AK66" s="15"/>
      <c r="AN66" s="43"/>
      <c r="AO66" s="43"/>
      <c r="AP66" s="43"/>
      <c r="AQ66" s="43"/>
      <c r="AR66" s="43"/>
      <c r="AS66" s="43"/>
      <c r="AT66" s="43"/>
      <c r="AU66" s="43"/>
    </row>
    <row r="67" spans="1:50" ht="13.5" hidden="1" customHeight="1" x14ac:dyDescent="0.25">
      <c r="A67" s="13"/>
      <c r="B67" s="103"/>
      <c r="C67" s="104"/>
      <c r="D67" s="104"/>
      <c r="E67" s="104"/>
      <c r="F67" s="104"/>
      <c r="G67" s="104"/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4"/>
      <c r="Z67" s="104"/>
      <c r="AA67" s="104"/>
      <c r="AB67" s="104"/>
      <c r="AC67" s="104"/>
      <c r="AD67" s="104"/>
      <c r="AE67" s="104"/>
      <c r="AF67" s="104"/>
      <c r="AG67" s="104"/>
      <c r="AH67" s="104"/>
      <c r="AI67" s="104"/>
      <c r="AJ67" s="105"/>
      <c r="AK67" s="15"/>
      <c r="AN67" s="43"/>
      <c r="AO67" s="43"/>
      <c r="AS67" s="39"/>
      <c r="AT67" s="39"/>
      <c r="AU67" s="39"/>
      <c r="AV67" s="39"/>
      <c r="AW67" s="39"/>
      <c r="AX67" s="39"/>
    </row>
    <row r="68" spans="1:50" ht="13.5" customHeight="1" x14ac:dyDescent="0.25">
      <c r="A68" s="13"/>
      <c r="B68" s="106"/>
      <c r="C68" s="107"/>
      <c r="D68" s="107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8"/>
      <c r="AK68" s="15"/>
      <c r="AN68" s="43"/>
      <c r="AO68" s="43"/>
      <c r="AS68" s="39"/>
      <c r="AT68" s="39"/>
      <c r="AU68" s="39"/>
      <c r="AV68" s="39"/>
      <c r="AW68" s="39"/>
      <c r="AX68" s="39"/>
    </row>
    <row r="69" spans="1:50" ht="6.95" customHeight="1" x14ac:dyDescent="0.25">
      <c r="A69" s="13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5"/>
      <c r="AN69" s="43"/>
      <c r="AO69" s="43"/>
      <c r="AS69" s="39"/>
      <c r="AT69" s="39"/>
      <c r="AU69" s="39"/>
      <c r="AV69" s="39"/>
      <c r="AW69" s="39"/>
      <c r="AX69" s="39"/>
    </row>
    <row r="70" spans="1:50" ht="19.5" customHeight="1" x14ac:dyDescent="0.25">
      <c r="A70" s="13">
        <v>240</v>
      </c>
      <c r="B70" s="14" t="s">
        <v>45</v>
      </c>
      <c r="C70" s="14"/>
      <c r="D70" s="14"/>
      <c r="E70" s="14"/>
      <c r="F70" s="14"/>
      <c r="G70" s="14"/>
      <c r="H70" s="98" t="s">
        <v>438</v>
      </c>
      <c r="I70" s="99"/>
      <c r="J70" s="99"/>
      <c r="K70" s="99"/>
      <c r="L70" s="118"/>
      <c r="M70" s="118"/>
      <c r="N70" s="119">
        <v>2022</v>
      </c>
      <c r="O70" s="119"/>
      <c r="P70" s="119"/>
      <c r="Q70" s="14"/>
      <c r="R70" s="14"/>
      <c r="S70" s="14"/>
      <c r="T70" s="14"/>
      <c r="U70" s="14"/>
      <c r="V70" s="44" t="s">
        <v>46</v>
      </c>
      <c r="W70" s="14"/>
      <c r="X70" s="14"/>
      <c r="Y70" s="14"/>
      <c r="Z70" s="115"/>
      <c r="AA70" s="116"/>
      <c r="AB70" s="116"/>
      <c r="AC70" s="116"/>
      <c r="AD70" s="116"/>
      <c r="AE70" s="116"/>
      <c r="AF70" s="116"/>
      <c r="AG70" s="116"/>
      <c r="AH70" s="116"/>
      <c r="AI70" s="116"/>
      <c r="AJ70" s="117"/>
      <c r="AK70" s="15"/>
      <c r="AN70" s="43"/>
      <c r="AO70" s="43"/>
      <c r="AS70" s="39"/>
      <c r="AT70" s="39"/>
      <c r="AU70" s="39"/>
      <c r="AV70" s="39"/>
      <c r="AW70" s="39"/>
      <c r="AX70" s="39"/>
    </row>
    <row r="71" spans="1:50" ht="12" customHeight="1" thickBot="1" x14ac:dyDescent="0.3">
      <c r="A71" s="31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30"/>
      <c r="AN71" s="43"/>
      <c r="AO71" s="43"/>
      <c r="AS71" s="39"/>
      <c r="AT71" s="39"/>
      <c r="AU71" s="39"/>
      <c r="AV71" s="39"/>
      <c r="AW71" s="39"/>
      <c r="AX71" s="39"/>
    </row>
    <row r="72" spans="1:50" s="39" customFormat="1" ht="13.5" customHeight="1" x14ac:dyDescent="0.25">
      <c r="A72" s="38"/>
      <c r="AM72" s="53"/>
      <c r="AN72" s="40"/>
      <c r="AO72" s="40"/>
      <c r="AP72" s="40"/>
      <c r="AQ72" s="40"/>
      <c r="AR72" s="40"/>
    </row>
    <row r="73" spans="1:50" s="39" customFormat="1" ht="13.5" customHeight="1" x14ac:dyDescent="0.25">
      <c r="A73" s="38"/>
      <c r="AM73" s="53"/>
      <c r="AN73" s="40"/>
      <c r="AO73" s="40"/>
      <c r="AP73" s="40"/>
      <c r="AQ73" s="40"/>
      <c r="AR73" s="40"/>
    </row>
    <row r="74" spans="1:50" s="39" customFormat="1" ht="20.25" customHeight="1" x14ac:dyDescent="0.25">
      <c r="A74" s="38"/>
      <c r="AM74" s="53"/>
      <c r="AN74" s="40"/>
      <c r="AO74" s="40"/>
      <c r="AP74" s="40"/>
      <c r="AQ74" s="40"/>
      <c r="AR74" s="40"/>
    </row>
    <row r="75" spans="1:50" s="39" customFormat="1" ht="13.5" customHeight="1" x14ac:dyDescent="0.25">
      <c r="A75" s="38"/>
      <c r="AM75" s="53"/>
      <c r="AN75" s="40"/>
      <c r="AO75" s="40"/>
      <c r="AP75" s="40"/>
      <c r="AQ75" s="40"/>
      <c r="AR75" s="40"/>
    </row>
    <row r="76" spans="1:50" s="39" customFormat="1" ht="13.5" customHeight="1" x14ac:dyDescent="0.25">
      <c r="A76" s="38"/>
      <c r="AM76" s="53"/>
      <c r="AN76" s="40"/>
      <c r="AO76" s="40"/>
      <c r="AP76" s="40"/>
      <c r="AQ76" s="40"/>
      <c r="AR76" s="40"/>
    </row>
    <row r="77" spans="1:50" s="39" customFormat="1" ht="13.5" customHeight="1" x14ac:dyDescent="0.25">
      <c r="A77" s="38"/>
      <c r="AM77" s="53"/>
      <c r="AN77" s="40"/>
      <c r="AO77" s="40"/>
      <c r="AP77" s="40"/>
      <c r="AQ77" s="40"/>
      <c r="AR77" s="40"/>
    </row>
    <row r="78" spans="1:50" s="39" customFormat="1" ht="13.5" customHeight="1" x14ac:dyDescent="0.25">
      <c r="A78" s="38"/>
      <c r="AM78" s="53"/>
      <c r="AN78" s="40"/>
      <c r="AO78" s="40"/>
      <c r="AP78" s="40"/>
      <c r="AQ78" s="40"/>
      <c r="AR78" s="40"/>
    </row>
    <row r="79" spans="1:50" s="39" customFormat="1" ht="13.5" customHeight="1" x14ac:dyDescent="0.25">
      <c r="A79" s="38"/>
      <c r="AM79" s="53"/>
      <c r="AN79" s="40"/>
      <c r="AO79" s="40"/>
      <c r="AP79" s="40"/>
      <c r="AQ79" s="40"/>
      <c r="AR79" s="40"/>
    </row>
    <row r="80" spans="1:50" s="39" customFormat="1" ht="13.5" customHeight="1" x14ac:dyDescent="0.25">
      <c r="A80" s="38"/>
      <c r="AM80" s="53"/>
      <c r="AN80" s="40"/>
      <c r="AO80" s="40"/>
      <c r="AP80" s="40"/>
      <c r="AQ80" s="40"/>
      <c r="AR80" s="40"/>
    </row>
    <row r="81" spans="1:44" s="39" customFormat="1" ht="13.5" customHeight="1" x14ac:dyDescent="0.25">
      <c r="A81" s="38"/>
      <c r="AM81" s="53"/>
      <c r="AN81" s="40"/>
      <c r="AO81" s="40"/>
      <c r="AP81" s="40"/>
      <c r="AQ81" s="40"/>
      <c r="AR81" s="40"/>
    </row>
    <row r="82" spans="1:44" s="39" customFormat="1" ht="13.5" customHeight="1" x14ac:dyDescent="0.25">
      <c r="A82" s="38"/>
      <c r="AM82" s="53"/>
      <c r="AN82" s="40"/>
      <c r="AO82" s="40"/>
      <c r="AP82" s="40"/>
      <c r="AQ82" s="40"/>
      <c r="AR82" s="40"/>
    </row>
    <row r="83" spans="1:44" s="39" customFormat="1" ht="13.5" customHeight="1" x14ac:dyDescent="0.25">
      <c r="A83" s="38"/>
      <c r="AM83" s="53"/>
      <c r="AN83" s="40"/>
      <c r="AO83" s="40"/>
      <c r="AP83" s="40"/>
      <c r="AQ83" s="40"/>
      <c r="AR83" s="40"/>
    </row>
    <row r="84" spans="1:44" s="39" customFormat="1" ht="13.5" customHeight="1" x14ac:dyDescent="0.25">
      <c r="A84" s="38"/>
      <c r="AM84" s="53"/>
      <c r="AN84" s="40"/>
      <c r="AO84" s="40"/>
      <c r="AP84" s="40"/>
      <c r="AQ84" s="40"/>
      <c r="AR84" s="40"/>
    </row>
    <row r="85" spans="1:44" s="39" customFormat="1" ht="13.5" customHeight="1" x14ac:dyDescent="0.25">
      <c r="A85" s="38"/>
      <c r="AM85" s="53"/>
      <c r="AN85" s="40"/>
      <c r="AO85" s="40"/>
      <c r="AP85" s="40"/>
      <c r="AQ85" s="40"/>
      <c r="AR85" s="40"/>
    </row>
    <row r="86" spans="1:44" s="39" customFormat="1" ht="13.5" customHeight="1" x14ac:dyDescent="0.25">
      <c r="A86" s="38"/>
      <c r="AM86" s="53"/>
      <c r="AN86" s="40"/>
      <c r="AO86" s="40"/>
      <c r="AP86" s="40"/>
      <c r="AQ86" s="40"/>
      <c r="AR86" s="40"/>
    </row>
    <row r="87" spans="1:44" s="39" customFormat="1" ht="13.5" customHeight="1" x14ac:dyDescent="0.25">
      <c r="A87" s="38"/>
      <c r="AM87" s="53"/>
      <c r="AN87" s="40"/>
      <c r="AO87" s="40"/>
      <c r="AP87" s="40"/>
      <c r="AQ87" s="40"/>
      <c r="AR87" s="40"/>
    </row>
    <row r="88" spans="1:44" s="39" customFormat="1" ht="13.5" customHeight="1" x14ac:dyDescent="0.25">
      <c r="A88" s="38"/>
      <c r="AM88" s="53"/>
      <c r="AN88" s="40"/>
      <c r="AO88" s="40"/>
      <c r="AP88" s="40"/>
      <c r="AQ88" s="40"/>
      <c r="AR88" s="40"/>
    </row>
    <row r="89" spans="1:44" s="39" customFormat="1" ht="13.5" customHeight="1" x14ac:dyDescent="0.25">
      <c r="A89" s="38"/>
      <c r="AM89" s="53"/>
      <c r="AN89" s="40"/>
      <c r="AO89" s="40"/>
      <c r="AP89" s="40"/>
      <c r="AQ89" s="40"/>
      <c r="AR89" s="40"/>
    </row>
    <row r="90" spans="1:44" s="39" customFormat="1" ht="13.5" customHeight="1" x14ac:dyDescent="0.25">
      <c r="A90" s="38"/>
      <c r="AM90" s="53"/>
      <c r="AN90" s="40"/>
      <c r="AO90" s="40"/>
      <c r="AP90" s="40"/>
      <c r="AQ90" s="40"/>
      <c r="AR90" s="40"/>
    </row>
    <row r="91" spans="1:44" s="39" customFormat="1" ht="13.5" customHeight="1" x14ac:dyDescent="0.25">
      <c r="A91" s="38"/>
      <c r="AM91" s="53"/>
      <c r="AN91" s="40"/>
      <c r="AO91" s="40"/>
      <c r="AP91" s="40"/>
      <c r="AQ91" s="40"/>
      <c r="AR91" s="40"/>
    </row>
    <row r="92" spans="1:44" s="39" customFormat="1" ht="13.5" customHeight="1" x14ac:dyDescent="0.25">
      <c r="A92" s="38"/>
      <c r="AM92" s="53"/>
      <c r="AN92" s="40"/>
      <c r="AO92" s="40"/>
      <c r="AP92" s="40"/>
      <c r="AQ92" s="40"/>
      <c r="AR92" s="40"/>
    </row>
    <row r="93" spans="1:44" s="39" customFormat="1" ht="13.5" customHeight="1" x14ac:dyDescent="0.25">
      <c r="A93" s="38"/>
      <c r="AM93" s="53"/>
      <c r="AN93" s="40"/>
      <c r="AO93" s="40"/>
      <c r="AP93" s="40"/>
      <c r="AQ93" s="40"/>
      <c r="AR93" s="40"/>
    </row>
    <row r="94" spans="1:44" s="39" customFormat="1" ht="13.5" customHeight="1" x14ac:dyDescent="0.25">
      <c r="A94" s="38"/>
      <c r="AM94" s="53"/>
      <c r="AN94" s="40"/>
      <c r="AO94" s="40"/>
      <c r="AP94" s="40"/>
      <c r="AQ94" s="40"/>
      <c r="AR94" s="40"/>
    </row>
    <row r="95" spans="1:44" s="39" customFormat="1" ht="13.5" customHeight="1" x14ac:dyDescent="0.25">
      <c r="A95" s="38"/>
      <c r="AM95" s="53"/>
      <c r="AN95" s="40"/>
      <c r="AO95" s="40"/>
      <c r="AP95" s="40"/>
      <c r="AQ95" s="40"/>
      <c r="AR95" s="40"/>
    </row>
    <row r="96" spans="1:44" s="39" customFormat="1" ht="13.5" customHeight="1" x14ac:dyDescent="0.25">
      <c r="A96" s="38"/>
      <c r="AM96" s="53"/>
      <c r="AN96" s="40"/>
      <c r="AO96" s="40"/>
      <c r="AP96" s="40"/>
      <c r="AQ96" s="40"/>
      <c r="AR96" s="40"/>
    </row>
    <row r="97" spans="1:44" s="39" customFormat="1" ht="13.5" customHeight="1" x14ac:dyDescent="0.25">
      <c r="A97" s="38"/>
      <c r="AM97" s="53"/>
      <c r="AN97" s="40"/>
      <c r="AO97" s="40"/>
      <c r="AP97" s="40"/>
      <c r="AQ97" s="40"/>
      <c r="AR97" s="40"/>
    </row>
    <row r="98" spans="1:44" s="39" customFormat="1" ht="13.5" customHeight="1" x14ac:dyDescent="0.25">
      <c r="A98" s="38"/>
      <c r="AM98" s="53"/>
      <c r="AN98" s="40"/>
      <c r="AO98" s="40"/>
      <c r="AP98" s="40"/>
      <c r="AQ98" s="40"/>
      <c r="AR98" s="40"/>
    </row>
    <row r="99" spans="1:44" s="39" customFormat="1" ht="13.5" customHeight="1" x14ac:dyDescent="0.25">
      <c r="A99" s="38"/>
      <c r="AM99" s="53"/>
      <c r="AN99" s="40"/>
      <c r="AO99" s="40"/>
      <c r="AP99" s="40"/>
      <c r="AQ99" s="40"/>
      <c r="AR99" s="40"/>
    </row>
    <row r="100" spans="1:44" s="39" customFormat="1" ht="13.5" customHeight="1" x14ac:dyDescent="0.25">
      <c r="A100" s="38"/>
      <c r="AM100" s="53"/>
      <c r="AN100" s="40"/>
      <c r="AO100" s="40"/>
      <c r="AP100" s="40"/>
      <c r="AQ100" s="40"/>
      <c r="AR100" s="40"/>
    </row>
    <row r="101" spans="1:44" s="39" customFormat="1" ht="13.5" customHeight="1" x14ac:dyDescent="0.25">
      <c r="A101" s="38"/>
      <c r="AM101" s="53"/>
      <c r="AN101" s="40"/>
      <c r="AO101" s="40"/>
      <c r="AP101" s="40"/>
      <c r="AQ101" s="40"/>
      <c r="AR101" s="40"/>
    </row>
    <row r="102" spans="1:44" s="39" customFormat="1" ht="13.5" customHeight="1" x14ac:dyDescent="0.25">
      <c r="A102" s="38"/>
      <c r="AM102" s="53"/>
      <c r="AN102" s="40"/>
      <c r="AO102" s="40"/>
      <c r="AP102" s="40"/>
      <c r="AQ102" s="40"/>
      <c r="AR102" s="40"/>
    </row>
    <row r="103" spans="1:44" s="39" customFormat="1" ht="13.5" customHeight="1" x14ac:dyDescent="0.25">
      <c r="A103" s="38"/>
      <c r="AM103" s="53"/>
      <c r="AN103" s="40"/>
      <c r="AO103" s="40"/>
      <c r="AP103" s="40"/>
      <c r="AQ103" s="40"/>
      <c r="AR103" s="40"/>
    </row>
    <row r="104" spans="1:44" s="39" customFormat="1" ht="13.5" customHeight="1" x14ac:dyDescent="0.25">
      <c r="A104" s="38"/>
      <c r="AM104" s="53"/>
      <c r="AN104" s="40"/>
      <c r="AO104" s="40"/>
      <c r="AP104" s="40"/>
      <c r="AQ104" s="40"/>
      <c r="AR104" s="40"/>
    </row>
    <row r="105" spans="1:44" s="39" customFormat="1" ht="13.5" customHeight="1" x14ac:dyDescent="0.25">
      <c r="A105" s="38"/>
      <c r="AM105" s="53"/>
      <c r="AN105" s="40"/>
      <c r="AO105" s="40"/>
      <c r="AP105" s="40"/>
      <c r="AQ105" s="40"/>
      <c r="AR105" s="40"/>
    </row>
    <row r="106" spans="1:44" s="39" customFormat="1" ht="13.5" customHeight="1" x14ac:dyDescent="0.25">
      <c r="A106" s="38"/>
      <c r="AM106" s="53"/>
      <c r="AN106" s="40"/>
      <c r="AO106" s="40"/>
      <c r="AP106" s="40"/>
      <c r="AQ106" s="40"/>
      <c r="AR106" s="40"/>
    </row>
    <row r="107" spans="1:44" s="39" customFormat="1" ht="13.5" customHeight="1" x14ac:dyDescent="0.25">
      <c r="A107" s="38"/>
      <c r="AM107" s="53"/>
      <c r="AN107" s="40"/>
      <c r="AO107" s="40"/>
      <c r="AP107" s="40"/>
      <c r="AQ107" s="40"/>
      <c r="AR107" s="40"/>
    </row>
    <row r="108" spans="1:44" s="39" customFormat="1" ht="13.5" customHeight="1" x14ac:dyDescent="0.25">
      <c r="A108" s="38"/>
      <c r="AM108" s="53"/>
      <c r="AN108" s="40"/>
      <c r="AO108" s="40"/>
      <c r="AP108" s="40"/>
      <c r="AQ108" s="40"/>
      <c r="AR108" s="40"/>
    </row>
    <row r="109" spans="1:44" s="39" customFormat="1" ht="13.5" customHeight="1" x14ac:dyDescent="0.25">
      <c r="A109" s="38"/>
      <c r="AM109" s="53"/>
      <c r="AN109" s="40"/>
      <c r="AO109" s="40"/>
      <c r="AP109" s="40"/>
      <c r="AQ109" s="40"/>
      <c r="AR109" s="40"/>
    </row>
    <row r="110" spans="1:44" s="39" customFormat="1" ht="13.5" customHeight="1" x14ac:dyDescent="0.25">
      <c r="A110" s="38"/>
      <c r="AM110" s="53"/>
      <c r="AN110" s="40"/>
      <c r="AO110" s="40"/>
      <c r="AP110" s="40"/>
      <c r="AQ110" s="40"/>
      <c r="AR110" s="40"/>
    </row>
    <row r="111" spans="1:44" s="39" customFormat="1" ht="13.5" customHeight="1" x14ac:dyDescent="0.25">
      <c r="A111" s="38"/>
      <c r="AM111" s="53"/>
      <c r="AN111" s="40"/>
      <c r="AO111" s="40"/>
      <c r="AP111" s="40"/>
      <c r="AQ111" s="40"/>
      <c r="AR111" s="40"/>
    </row>
    <row r="112" spans="1:44" s="39" customFormat="1" ht="13.5" customHeight="1" x14ac:dyDescent="0.25">
      <c r="A112" s="38"/>
      <c r="AM112" s="53"/>
      <c r="AN112" s="40"/>
      <c r="AO112" s="40"/>
      <c r="AP112" s="40"/>
      <c r="AQ112" s="40"/>
      <c r="AR112" s="40"/>
    </row>
    <row r="113" spans="1:44" s="39" customFormat="1" ht="13.5" customHeight="1" x14ac:dyDescent="0.25">
      <c r="A113" s="38"/>
      <c r="AM113" s="53"/>
      <c r="AN113" s="40"/>
      <c r="AO113" s="40"/>
      <c r="AP113" s="40"/>
      <c r="AQ113" s="40"/>
      <c r="AR113" s="40"/>
    </row>
    <row r="114" spans="1:44" s="39" customFormat="1" ht="13.5" customHeight="1" x14ac:dyDescent="0.25">
      <c r="A114" s="38"/>
      <c r="AM114" s="53"/>
      <c r="AN114" s="40"/>
      <c r="AO114" s="40"/>
      <c r="AP114" s="40"/>
      <c r="AQ114" s="40"/>
      <c r="AR114" s="40"/>
    </row>
    <row r="115" spans="1:44" s="39" customFormat="1" ht="13.5" customHeight="1" x14ac:dyDescent="0.25">
      <c r="A115" s="38"/>
      <c r="AM115" s="53"/>
      <c r="AN115" s="40"/>
      <c r="AO115" s="40"/>
      <c r="AP115" s="40"/>
      <c r="AQ115" s="40"/>
      <c r="AR115" s="40"/>
    </row>
    <row r="116" spans="1:44" s="39" customFormat="1" ht="13.5" customHeight="1" x14ac:dyDescent="0.25">
      <c r="A116" s="38"/>
      <c r="AM116" s="53"/>
      <c r="AN116" s="40"/>
      <c r="AO116" s="40"/>
      <c r="AP116" s="40"/>
      <c r="AQ116" s="40"/>
      <c r="AR116" s="40"/>
    </row>
    <row r="117" spans="1:44" s="39" customFormat="1" ht="13.5" customHeight="1" x14ac:dyDescent="0.25">
      <c r="A117" s="38"/>
      <c r="AM117" s="53"/>
      <c r="AN117" s="40"/>
      <c r="AO117" s="40"/>
      <c r="AP117" s="40"/>
      <c r="AQ117" s="40"/>
      <c r="AR117" s="40"/>
    </row>
    <row r="118" spans="1:44" s="39" customFormat="1" ht="13.5" customHeight="1" x14ac:dyDescent="0.25">
      <c r="A118" s="38"/>
      <c r="AM118" s="53"/>
      <c r="AN118" s="40"/>
      <c r="AO118" s="40"/>
      <c r="AP118" s="40"/>
      <c r="AQ118" s="40"/>
      <c r="AR118" s="40"/>
    </row>
    <row r="119" spans="1:44" s="39" customFormat="1" ht="13.5" customHeight="1" x14ac:dyDescent="0.25">
      <c r="A119" s="38"/>
      <c r="AM119" s="53"/>
      <c r="AN119" s="40"/>
      <c r="AO119" s="40"/>
      <c r="AP119" s="40"/>
      <c r="AQ119" s="40"/>
      <c r="AR119" s="40"/>
    </row>
    <row r="120" spans="1:44" s="39" customFormat="1" ht="13.5" customHeight="1" x14ac:dyDescent="0.25">
      <c r="A120" s="38"/>
      <c r="AM120" s="53"/>
      <c r="AN120" s="40"/>
      <c r="AO120" s="40"/>
      <c r="AP120" s="40"/>
      <c r="AQ120" s="40"/>
      <c r="AR120" s="40"/>
    </row>
    <row r="121" spans="1:44" s="39" customFormat="1" ht="13.5" customHeight="1" x14ac:dyDescent="0.25">
      <c r="A121" s="38"/>
      <c r="AM121" s="53"/>
      <c r="AN121" s="40"/>
      <c r="AO121" s="40"/>
      <c r="AP121" s="40"/>
      <c r="AQ121" s="40"/>
      <c r="AR121" s="40"/>
    </row>
    <row r="122" spans="1:44" s="39" customFormat="1" ht="13.5" customHeight="1" x14ac:dyDescent="0.25">
      <c r="A122" s="38"/>
      <c r="AM122" s="53"/>
      <c r="AN122" s="40"/>
      <c r="AO122" s="40"/>
      <c r="AP122" s="40"/>
      <c r="AQ122" s="40"/>
      <c r="AR122" s="40"/>
    </row>
    <row r="123" spans="1:44" s="39" customFormat="1" ht="13.5" customHeight="1" x14ac:dyDescent="0.25">
      <c r="A123" s="38"/>
      <c r="AM123" s="53"/>
      <c r="AN123" s="40"/>
      <c r="AO123" s="40"/>
      <c r="AP123" s="40"/>
      <c r="AQ123" s="40"/>
      <c r="AR123" s="40"/>
    </row>
    <row r="124" spans="1:44" s="39" customFormat="1" ht="13.5" customHeight="1" x14ac:dyDescent="0.25">
      <c r="A124" s="38"/>
      <c r="AM124" s="53"/>
      <c r="AN124" s="40"/>
      <c r="AO124" s="40"/>
      <c r="AP124" s="40"/>
      <c r="AQ124" s="40"/>
      <c r="AR124" s="40"/>
    </row>
    <row r="125" spans="1:44" s="39" customFormat="1" ht="13.5" customHeight="1" x14ac:dyDescent="0.25">
      <c r="A125" s="38"/>
      <c r="AM125" s="53"/>
      <c r="AN125" s="40"/>
      <c r="AO125" s="40"/>
      <c r="AP125" s="40"/>
      <c r="AQ125" s="40"/>
      <c r="AR125" s="40"/>
    </row>
    <row r="126" spans="1:44" s="39" customFormat="1" ht="13.5" customHeight="1" x14ac:dyDescent="0.25">
      <c r="A126" s="38"/>
      <c r="AM126" s="53"/>
      <c r="AN126" s="40"/>
      <c r="AO126" s="40"/>
      <c r="AP126" s="40"/>
      <c r="AQ126" s="40"/>
      <c r="AR126" s="40"/>
    </row>
    <row r="127" spans="1:44" s="39" customFormat="1" ht="13.5" customHeight="1" x14ac:dyDescent="0.25">
      <c r="A127" s="38"/>
      <c r="AM127" s="53"/>
      <c r="AN127" s="40"/>
      <c r="AO127" s="40"/>
      <c r="AP127" s="40"/>
      <c r="AQ127" s="40"/>
      <c r="AR127" s="40"/>
    </row>
    <row r="128" spans="1:44" s="39" customFormat="1" ht="13.5" customHeight="1" x14ac:dyDescent="0.25">
      <c r="A128" s="38"/>
      <c r="AM128" s="53"/>
      <c r="AN128" s="40"/>
      <c r="AO128" s="40"/>
      <c r="AP128" s="40"/>
      <c r="AQ128" s="40"/>
      <c r="AR128" s="40"/>
    </row>
    <row r="129" spans="1:44" s="39" customFormat="1" ht="13.5" customHeight="1" x14ac:dyDescent="0.25">
      <c r="A129" s="38"/>
      <c r="AM129" s="53"/>
      <c r="AN129" s="40"/>
      <c r="AO129" s="40"/>
      <c r="AP129" s="40"/>
      <c r="AQ129" s="40"/>
      <c r="AR129" s="40"/>
    </row>
    <row r="130" spans="1:44" s="39" customFormat="1" ht="13.5" customHeight="1" x14ac:dyDescent="0.25">
      <c r="A130" s="38"/>
      <c r="AM130" s="53"/>
      <c r="AN130" s="40"/>
      <c r="AO130" s="40"/>
      <c r="AP130" s="40"/>
      <c r="AQ130" s="40"/>
      <c r="AR130" s="40"/>
    </row>
    <row r="131" spans="1:44" s="39" customFormat="1" ht="13.5" customHeight="1" x14ac:dyDescent="0.25">
      <c r="A131" s="38"/>
      <c r="AM131" s="53"/>
      <c r="AN131" s="40"/>
      <c r="AO131" s="40"/>
      <c r="AP131" s="40"/>
      <c r="AQ131" s="40"/>
      <c r="AR131" s="40"/>
    </row>
    <row r="132" spans="1:44" s="39" customFormat="1" ht="13.5" customHeight="1" x14ac:dyDescent="0.25">
      <c r="A132" s="38"/>
      <c r="AM132" s="53"/>
      <c r="AN132" s="40"/>
      <c r="AO132" s="40"/>
      <c r="AP132" s="40"/>
      <c r="AQ132" s="40"/>
      <c r="AR132" s="40"/>
    </row>
    <row r="133" spans="1:44" s="39" customFormat="1" ht="13.5" customHeight="1" x14ac:dyDescent="0.25">
      <c r="A133" s="38"/>
      <c r="AM133" s="53"/>
      <c r="AN133" s="40"/>
      <c r="AO133" s="40"/>
      <c r="AP133" s="40"/>
      <c r="AQ133" s="40"/>
      <c r="AR133" s="40"/>
    </row>
    <row r="134" spans="1:44" s="39" customFormat="1" ht="13.5" customHeight="1" x14ac:dyDescent="0.25">
      <c r="A134" s="38"/>
      <c r="AM134" s="53"/>
      <c r="AN134" s="40"/>
      <c r="AO134" s="40"/>
      <c r="AP134" s="40"/>
      <c r="AQ134" s="40"/>
      <c r="AR134" s="40"/>
    </row>
    <row r="135" spans="1:44" s="39" customFormat="1" ht="13.5" customHeight="1" x14ac:dyDescent="0.25">
      <c r="A135" s="38"/>
      <c r="AM135" s="53"/>
      <c r="AN135" s="40"/>
      <c r="AO135" s="40"/>
      <c r="AP135" s="40"/>
      <c r="AQ135" s="40"/>
      <c r="AR135" s="40"/>
    </row>
    <row r="136" spans="1:44" s="39" customFormat="1" ht="13.5" customHeight="1" x14ac:dyDescent="0.25">
      <c r="A136" s="38"/>
      <c r="AM136" s="53"/>
      <c r="AN136" s="40"/>
      <c r="AO136" s="40"/>
      <c r="AP136" s="40"/>
      <c r="AQ136" s="40"/>
      <c r="AR136" s="40"/>
    </row>
    <row r="137" spans="1:44" s="39" customFormat="1" ht="13.5" customHeight="1" x14ac:dyDescent="0.25">
      <c r="A137" s="38"/>
      <c r="AM137" s="53"/>
      <c r="AN137" s="40"/>
      <c r="AO137" s="40"/>
      <c r="AP137" s="40"/>
      <c r="AQ137" s="40"/>
      <c r="AR137" s="40"/>
    </row>
    <row r="138" spans="1:44" s="39" customFormat="1" ht="13.5" customHeight="1" x14ac:dyDescent="0.25">
      <c r="A138" s="38"/>
      <c r="AM138" s="53"/>
      <c r="AN138" s="40"/>
      <c r="AO138" s="40"/>
      <c r="AP138" s="40"/>
      <c r="AQ138" s="40"/>
      <c r="AR138" s="40"/>
    </row>
    <row r="139" spans="1:44" s="39" customFormat="1" ht="13.5" customHeight="1" x14ac:dyDescent="0.25">
      <c r="A139" s="38"/>
      <c r="AM139" s="53"/>
      <c r="AN139" s="40"/>
      <c r="AO139" s="40"/>
      <c r="AP139" s="40"/>
      <c r="AQ139" s="40"/>
      <c r="AR139" s="40"/>
    </row>
    <row r="140" spans="1:44" s="39" customFormat="1" ht="13.5" customHeight="1" x14ac:dyDescent="0.25">
      <c r="A140" s="38"/>
      <c r="AM140" s="53"/>
      <c r="AN140" s="40"/>
      <c r="AO140" s="40"/>
      <c r="AP140" s="40"/>
      <c r="AQ140" s="40"/>
      <c r="AR140" s="40"/>
    </row>
    <row r="141" spans="1:44" s="39" customFormat="1" ht="13.5" customHeight="1" x14ac:dyDescent="0.25">
      <c r="A141" s="38"/>
      <c r="AM141" s="53"/>
      <c r="AN141" s="40"/>
      <c r="AO141" s="40"/>
      <c r="AP141" s="40"/>
      <c r="AQ141" s="40"/>
      <c r="AR141" s="40"/>
    </row>
    <row r="142" spans="1:44" s="39" customFormat="1" x14ac:dyDescent="0.25">
      <c r="A142" s="38"/>
      <c r="AM142" s="53"/>
      <c r="AN142" s="40"/>
      <c r="AO142" s="40"/>
      <c r="AP142" s="40"/>
      <c r="AQ142" s="40"/>
      <c r="AR142" s="40"/>
    </row>
    <row r="143" spans="1:44" s="39" customFormat="1" x14ac:dyDescent="0.25">
      <c r="A143" s="38"/>
      <c r="AM143" s="53"/>
      <c r="AN143" s="40"/>
      <c r="AO143" s="40"/>
      <c r="AP143" s="40"/>
      <c r="AQ143" s="40"/>
      <c r="AR143" s="40"/>
    </row>
    <row r="144" spans="1:44" s="39" customFormat="1" x14ac:dyDescent="0.25">
      <c r="A144" s="38"/>
      <c r="AM144" s="53"/>
      <c r="AN144" s="40"/>
      <c r="AO144" s="40"/>
      <c r="AP144" s="40"/>
      <c r="AQ144" s="40"/>
      <c r="AR144" s="40"/>
    </row>
    <row r="145" spans="1:44" s="39" customFormat="1" x14ac:dyDescent="0.25">
      <c r="A145" s="38"/>
      <c r="AM145" s="53"/>
      <c r="AN145" s="40"/>
      <c r="AO145" s="40"/>
      <c r="AP145" s="40"/>
      <c r="AQ145" s="40"/>
      <c r="AR145" s="40"/>
    </row>
    <row r="146" spans="1:44" s="39" customFormat="1" x14ac:dyDescent="0.25">
      <c r="A146" s="38"/>
      <c r="AM146" s="53"/>
      <c r="AN146" s="40"/>
      <c r="AO146" s="40"/>
      <c r="AP146" s="40"/>
      <c r="AQ146" s="40"/>
      <c r="AR146" s="40"/>
    </row>
    <row r="147" spans="1:44" s="39" customFormat="1" x14ac:dyDescent="0.25">
      <c r="A147" s="38"/>
      <c r="AM147" s="53"/>
      <c r="AN147" s="40"/>
      <c r="AO147" s="40"/>
      <c r="AP147" s="40"/>
      <c r="AQ147" s="40"/>
      <c r="AR147" s="40"/>
    </row>
    <row r="148" spans="1:44" s="39" customFormat="1" x14ac:dyDescent="0.25">
      <c r="A148" s="38"/>
      <c r="AM148" s="53"/>
      <c r="AN148" s="40"/>
      <c r="AO148" s="40"/>
      <c r="AP148" s="40"/>
      <c r="AQ148" s="40"/>
      <c r="AR148" s="40"/>
    </row>
    <row r="149" spans="1:44" s="39" customFormat="1" x14ac:dyDescent="0.25">
      <c r="A149" s="38"/>
      <c r="AM149" s="53"/>
      <c r="AN149" s="40"/>
      <c r="AO149" s="40"/>
      <c r="AP149" s="40"/>
      <c r="AQ149" s="40"/>
      <c r="AR149" s="40"/>
    </row>
    <row r="150" spans="1:44" s="39" customFormat="1" x14ac:dyDescent="0.25">
      <c r="A150" s="38"/>
      <c r="AM150" s="53"/>
      <c r="AN150" s="40"/>
      <c r="AO150" s="40"/>
      <c r="AP150" s="40"/>
      <c r="AQ150" s="40"/>
      <c r="AR150" s="40"/>
    </row>
    <row r="151" spans="1:44" s="39" customFormat="1" x14ac:dyDescent="0.25">
      <c r="A151" s="38"/>
      <c r="AM151" s="53"/>
      <c r="AN151" s="40"/>
      <c r="AO151" s="40"/>
      <c r="AP151" s="40"/>
      <c r="AQ151" s="40"/>
      <c r="AR151" s="40"/>
    </row>
    <row r="152" spans="1:44" s="39" customFormat="1" x14ac:dyDescent="0.25">
      <c r="A152" s="38"/>
      <c r="AM152" s="53"/>
      <c r="AN152" s="40"/>
      <c r="AO152" s="40"/>
      <c r="AP152" s="40"/>
      <c r="AQ152" s="40"/>
      <c r="AR152" s="40"/>
    </row>
    <row r="153" spans="1:44" s="39" customFormat="1" x14ac:dyDescent="0.25">
      <c r="A153" s="38"/>
      <c r="AM153" s="53"/>
      <c r="AN153" s="40"/>
      <c r="AO153" s="40"/>
      <c r="AP153" s="40"/>
      <c r="AQ153" s="40"/>
      <c r="AR153" s="40"/>
    </row>
    <row r="154" spans="1:44" s="39" customFormat="1" x14ac:dyDescent="0.25">
      <c r="A154" s="38"/>
      <c r="AM154" s="53"/>
      <c r="AN154" s="40"/>
      <c r="AO154" s="40"/>
      <c r="AP154" s="40"/>
      <c r="AQ154" s="40"/>
      <c r="AR154" s="40"/>
    </row>
    <row r="155" spans="1:44" s="39" customFormat="1" hidden="1" x14ac:dyDescent="0.25">
      <c r="A155" s="38"/>
      <c r="AM155" s="53"/>
      <c r="AN155" s="40"/>
      <c r="AO155" s="40"/>
      <c r="AP155" s="40"/>
      <c r="AQ155" s="40"/>
      <c r="AR155" s="40"/>
    </row>
    <row r="156" spans="1:44" s="39" customFormat="1" hidden="1" x14ac:dyDescent="0.25">
      <c r="A156" s="38"/>
      <c r="AM156" s="53"/>
      <c r="AN156" s="40"/>
      <c r="AO156" s="40"/>
      <c r="AP156" s="40"/>
      <c r="AQ156" s="40"/>
      <c r="AR156" s="40"/>
    </row>
    <row r="157" spans="1:44" s="39" customFormat="1" hidden="1" x14ac:dyDescent="0.25">
      <c r="A157" s="38"/>
      <c r="AM157" s="53"/>
      <c r="AN157" s="40"/>
      <c r="AO157" s="40"/>
      <c r="AP157" s="40"/>
      <c r="AQ157" s="40"/>
      <c r="AR157" s="40"/>
    </row>
    <row r="158" spans="1:44" s="39" customFormat="1" x14ac:dyDescent="0.25">
      <c r="A158" s="38"/>
      <c r="AM158" s="53"/>
      <c r="AN158" s="40"/>
      <c r="AO158" s="40"/>
      <c r="AP158" s="40"/>
      <c r="AQ158" s="40"/>
      <c r="AR158" s="40"/>
    </row>
    <row r="159" spans="1:44" s="39" customFormat="1" x14ac:dyDescent="0.25">
      <c r="A159" s="38"/>
      <c r="AM159" s="53"/>
      <c r="AN159" s="40"/>
      <c r="AO159" s="40"/>
      <c r="AP159" s="40"/>
      <c r="AQ159" s="40"/>
      <c r="AR159" s="40"/>
    </row>
    <row r="160" spans="1:44" s="39" customFormat="1" x14ac:dyDescent="0.25">
      <c r="A160" s="38"/>
      <c r="AM160" s="53"/>
      <c r="AN160" s="40"/>
      <c r="AO160" s="40"/>
      <c r="AP160" s="40"/>
      <c r="AQ160" s="40"/>
      <c r="AR160" s="40"/>
    </row>
    <row r="161" spans="1:44" s="39" customFormat="1" hidden="1" x14ac:dyDescent="0.25">
      <c r="A161" s="38"/>
      <c r="AM161" s="53"/>
      <c r="AN161" s="40"/>
      <c r="AO161" s="40"/>
      <c r="AP161" s="40"/>
      <c r="AQ161" s="40"/>
      <c r="AR161" s="40"/>
    </row>
    <row r="162" spans="1:44" s="39" customFormat="1" hidden="1" x14ac:dyDescent="0.25">
      <c r="A162" s="38"/>
      <c r="AM162" s="53"/>
      <c r="AN162" s="40"/>
      <c r="AO162" s="40"/>
      <c r="AP162" s="40"/>
      <c r="AQ162" s="40"/>
      <c r="AR162" s="40"/>
    </row>
    <row r="163" spans="1:44" s="39" customFormat="1" x14ac:dyDescent="0.25">
      <c r="A163" s="38"/>
      <c r="AM163" s="53"/>
      <c r="AN163" s="40"/>
      <c r="AO163" s="40"/>
      <c r="AP163" s="40"/>
      <c r="AQ163" s="40"/>
      <c r="AR163" s="40"/>
    </row>
    <row r="164" spans="1:44" s="39" customFormat="1" x14ac:dyDescent="0.25">
      <c r="A164" s="38"/>
      <c r="AM164" s="53"/>
      <c r="AN164" s="40"/>
      <c r="AO164" s="40"/>
      <c r="AP164" s="40"/>
      <c r="AQ164" s="40"/>
      <c r="AR164" s="40"/>
    </row>
    <row r="165" spans="1:44" s="39" customFormat="1" x14ac:dyDescent="0.25">
      <c r="A165" s="38"/>
      <c r="AM165" s="53"/>
      <c r="AN165" s="40"/>
      <c r="AO165" s="40"/>
      <c r="AP165" s="40"/>
      <c r="AQ165" s="40"/>
      <c r="AR165" s="40"/>
    </row>
    <row r="166" spans="1:44" s="39" customFormat="1" x14ac:dyDescent="0.25">
      <c r="A166" s="38"/>
      <c r="AM166" s="53"/>
      <c r="AN166" s="40"/>
      <c r="AO166" s="40"/>
      <c r="AP166" s="40"/>
      <c r="AQ166" s="40"/>
      <c r="AR166" s="40"/>
    </row>
    <row r="167" spans="1:44" s="39" customFormat="1" x14ac:dyDescent="0.25">
      <c r="A167" s="38"/>
      <c r="AM167" s="53"/>
      <c r="AN167" s="40"/>
      <c r="AO167" s="40"/>
      <c r="AP167" s="40"/>
      <c r="AQ167" s="40"/>
      <c r="AR167" s="40"/>
    </row>
    <row r="168" spans="1:44" s="39" customFormat="1" x14ac:dyDescent="0.25">
      <c r="A168" s="38"/>
      <c r="AM168" s="53"/>
      <c r="AN168" s="40"/>
      <c r="AO168" s="40"/>
      <c r="AP168" s="40"/>
      <c r="AQ168" s="40"/>
      <c r="AR168" s="40"/>
    </row>
    <row r="169" spans="1:44" s="39" customFormat="1" x14ac:dyDescent="0.25">
      <c r="A169" s="38"/>
      <c r="AM169" s="53"/>
      <c r="AN169" s="40"/>
      <c r="AO169" s="40"/>
      <c r="AP169" s="40"/>
      <c r="AQ169" s="40"/>
      <c r="AR169" s="40"/>
    </row>
    <row r="170" spans="1:44" s="39" customFormat="1" x14ac:dyDescent="0.25">
      <c r="A170" s="38"/>
      <c r="AM170" s="53"/>
      <c r="AN170" s="40"/>
      <c r="AO170" s="40"/>
      <c r="AP170" s="40"/>
      <c r="AQ170" s="40"/>
      <c r="AR170" s="40"/>
    </row>
    <row r="171" spans="1:44" s="39" customFormat="1" x14ac:dyDescent="0.25">
      <c r="A171" s="38"/>
      <c r="AM171" s="53"/>
      <c r="AN171" s="40"/>
      <c r="AO171" s="40"/>
      <c r="AP171" s="40"/>
      <c r="AQ171" s="40"/>
      <c r="AR171" s="40"/>
    </row>
    <row r="172" spans="1:44" s="39" customFormat="1" x14ac:dyDescent="0.25">
      <c r="A172" s="38"/>
      <c r="AM172" s="53"/>
      <c r="AN172" s="40"/>
      <c r="AO172" s="40"/>
      <c r="AP172" s="40"/>
      <c r="AQ172" s="40"/>
      <c r="AR172" s="40"/>
    </row>
    <row r="173" spans="1:44" s="39" customFormat="1" x14ac:dyDescent="0.25">
      <c r="A173" s="38"/>
      <c r="AM173" s="53"/>
      <c r="AN173" s="40"/>
      <c r="AO173" s="40"/>
      <c r="AP173" s="40"/>
      <c r="AQ173" s="40"/>
      <c r="AR173" s="40"/>
    </row>
    <row r="174" spans="1:44" s="39" customFormat="1" x14ac:dyDescent="0.25">
      <c r="A174" s="38"/>
      <c r="AM174" s="53"/>
      <c r="AN174" s="40"/>
      <c r="AO174" s="40"/>
      <c r="AP174" s="40"/>
      <c r="AQ174" s="40"/>
      <c r="AR174" s="40"/>
    </row>
    <row r="175" spans="1:44" s="39" customFormat="1" x14ac:dyDescent="0.25">
      <c r="A175" s="38"/>
      <c r="AM175" s="53"/>
      <c r="AN175" s="40"/>
      <c r="AO175" s="40"/>
      <c r="AP175" s="40"/>
      <c r="AQ175" s="40"/>
      <c r="AR175" s="40"/>
    </row>
    <row r="176" spans="1:44" s="39" customFormat="1" x14ac:dyDescent="0.25">
      <c r="A176" s="38"/>
      <c r="AM176" s="53"/>
      <c r="AN176" s="40"/>
      <c r="AO176" s="40"/>
      <c r="AP176" s="40"/>
      <c r="AQ176" s="40"/>
      <c r="AR176" s="40"/>
    </row>
    <row r="177" spans="1:44" s="39" customFormat="1" x14ac:dyDescent="0.25">
      <c r="A177" s="38"/>
      <c r="AM177" s="53"/>
      <c r="AN177" s="40"/>
      <c r="AO177" s="40"/>
      <c r="AP177" s="40"/>
      <c r="AQ177" s="40"/>
      <c r="AR177" s="40"/>
    </row>
    <row r="178" spans="1:44" s="39" customFormat="1" x14ac:dyDescent="0.25">
      <c r="A178" s="38"/>
      <c r="AM178" s="53"/>
      <c r="AN178" s="40"/>
      <c r="AO178" s="40"/>
      <c r="AP178" s="40"/>
      <c r="AQ178" s="40"/>
      <c r="AR178" s="40"/>
    </row>
    <row r="179" spans="1:44" s="39" customFormat="1" x14ac:dyDescent="0.25">
      <c r="A179" s="38"/>
      <c r="AM179" s="53"/>
      <c r="AN179" s="40"/>
      <c r="AO179" s="40"/>
      <c r="AP179" s="40"/>
      <c r="AQ179" s="40"/>
      <c r="AR179" s="40"/>
    </row>
    <row r="180" spans="1:44" s="39" customFormat="1" x14ac:dyDescent="0.25">
      <c r="A180" s="38"/>
      <c r="AM180" s="53"/>
      <c r="AN180" s="40"/>
      <c r="AO180" s="40"/>
      <c r="AP180" s="40"/>
      <c r="AQ180" s="40"/>
      <c r="AR180" s="40"/>
    </row>
    <row r="181" spans="1:44" s="39" customFormat="1" x14ac:dyDescent="0.25">
      <c r="A181" s="38"/>
      <c r="AM181" s="53"/>
      <c r="AN181" s="40"/>
      <c r="AO181" s="40"/>
      <c r="AP181" s="40"/>
      <c r="AQ181" s="40"/>
      <c r="AR181" s="40"/>
    </row>
    <row r="182" spans="1:44" s="39" customFormat="1" x14ac:dyDescent="0.25">
      <c r="A182" s="38"/>
      <c r="AM182" s="53"/>
      <c r="AN182" s="40"/>
      <c r="AO182" s="40"/>
      <c r="AP182" s="40"/>
      <c r="AQ182" s="40"/>
      <c r="AR182" s="40"/>
    </row>
    <row r="183" spans="1:44" s="39" customFormat="1" x14ac:dyDescent="0.25">
      <c r="A183" s="38"/>
      <c r="AM183" s="53"/>
      <c r="AN183" s="40"/>
      <c r="AO183" s="40"/>
      <c r="AP183" s="40"/>
      <c r="AQ183" s="40"/>
      <c r="AR183" s="40"/>
    </row>
    <row r="184" spans="1:44" s="39" customFormat="1" x14ac:dyDescent="0.25">
      <c r="A184" s="38"/>
      <c r="AM184" s="53"/>
      <c r="AN184" s="40"/>
      <c r="AO184" s="40"/>
      <c r="AP184" s="40"/>
      <c r="AQ184" s="40"/>
      <c r="AR184" s="40"/>
    </row>
    <row r="185" spans="1:44" s="39" customFormat="1" x14ac:dyDescent="0.25">
      <c r="A185" s="38"/>
      <c r="AM185" s="53"/>
      <c r="AN185" s="40"/>
      <c r="AO185" s="40"/>
      <c r="AP185" s="40"/>
      <c r="AQ185" s="40"/>
      <c r="AR185" s="40"/>
    </row>
    <row r="186" spans="1:44" s="39" customFormat="1" x14ac:dyDescent="0.25">
      <c r="A186" s="38"/>
      <c r="AM186" s="53"/>
      <c r="AN186" s="40"/>
      <c r="AO186" s="40"/>
      <c r="AP186" s="40"/>
      <c r="AQ186" s="40"/>
      <c r="AR186" s="40"/>
    </row>
    <row r="187" spans="1:44" s="39" customFormat="1" x14ac:dyDescent="0.25">
      <c r="A187" s="38"/>
      <c r="AM187" s="53"/>
      <c r="AN187" s="40"/>
      <c r="AO187" s="40"/>
      <c r="AP187" s="40"/>
      <c r="AQ187" s="40"/>
      <c r="AR187" s="40"/>
    </row>
    <row r="188" spans="1:44" s="39" customFormat="1" x14ac:dyDescent="0.25">
      <c r="A188" s="38"/>
      <c r="AM188" s="53"/>
      <c r="AN188" s="40"/>
      <c r="AO188" s="40"/>
      <c r="AP188" s="40"/>
      <c r="AQ188" s="40"/>
      <c r="AR188" s="40"/>
    </row>
    <row r="189" spans="1:44" s="39" customFormat="1" x14ac:dyDescent="0.25">
      <c r="A189" s="38"/>
      <c r="AM189" s="53"/>
      <c r="AN189" s="40"/>
      <c r="AO189" s="40"/>
      <c r="AP189" s="40"/>
      <c r="AQ189" s="40"/>
      <c r="AR189" s="40"/>
    </row>
    <row r="190" spans="1:44" s="39" customFormat="1" x14ac:dyDescent="0.25">
      <c r="A190" s="38"/>
      <c r="AM190" s="53"/>
      <c r="AN190" s="40"/>
      <c r="AO190" s="40"/>
      <c r="AP190" s="40"/>
      <c r="AQ190" s="40"/>
      <c r="AR190" s="40"/>
    </row>
    <row r="191" spans="1:44" s="39" customFormat="1" x14ac:dyDescent="0.25">
      <c r="A191" s="38"/>
      <c r="AM191" s="53"/>
      <c r="AN191" s="40"/>
      <c r="AO191" s="40"/>
      <c r="AP191" s="40"/>
      <c r="AQ191" s="40"/>
      <c r="AR191" s="40"/>
    </row>
    <row r="192" spans="1:44" s="39" customFormat="1" x14ac:dyDescent="0.25">
      <c r="A192" s="38"/>
      <c r="AM192" s="53"/>
      <c r="AN192" s="40"/>
      <c r="AO192" s="40"/>
      <c r="AP192" s="40"/>
      <c r="AQ192" s="40"/>
      <c r="AR192" s="40"/>
    </row>
    <row r="193" spans="1:44" s="39" customFormat="1" x14ac:dyDescent="0.25">
      <c r="A193" s="38"/>
      <c r="AM193" s="53"/>
      <c r="AN193" s="40"/>
      <c r="AO193" s="40"/>
      <c r="AP193" s="40"/>
      <c r="AQ193" s="40"/>
      <c r="AR193" s="40"/>
    </row>
    <row r="194" spans="1:44" s="39" customFormat="1" x14ac:dyDescent="0.25">
      <c r="A194" s="38"/>
      <c r="AM194" s="53"/>
      <c r="AN194" s="40"/>
      <c r="AO194" s="40"/>
      <c r="AP194" s="40"/>
      <c r="AQ194" s="40"/>
      <c r="AR194" s="40"/>
    </row>
    <row r="195" spans="1:44" s="39" customFormat="1" x14ac:dyDescent="0.25">
      <c r="A195" s="38"/>
      <c r="AM195" s="53"/>
      <c r="AN195" s="40"/>
      <c r="AO195" s="40"/>
      <c r="AP195" s="40"/>
      <c r="AQ195" s="40"/>
      <c r="AR195" s="40"/>
    </row>
    <row r="196" spans="1:44" s="39" customFormat="1" x14ac:dyDescent="0.25">
      <c r="A196" s="38"/>
      <c r="AM196" s="53"/>
      <c r="AN196" s="40"/>
      <c r="AO196" s="40"/>
      <c r="AP196" s="40"/>
      <c r="AQ196" s="40"/>
      <c r="AR196" s="40"/>
    </row>
    <row r="197" spans="1:44" s="39" customFormat="1" x14ac:dyDescent="0.25">
      <c r="A197" s="38"/>
      <c r="AM197" s="53"/>
      <c r="AN197" s="40"/>
      <c r="AO197" s="40"/>
      <c r="AP197" s="40"/>
      <c r="AQ197" s="40"/>
      <c r="AR197" s="40"/>
    </row>
    <row r="198" spans="1:44" s="39" customFormat="1" x14ac:dyDescent="0.25">
      <c r="A198" s="38"/>
      <c r="AM198" s="53"/>
      <c r="AN198" s="40"/>
      <c r="AO198" s="40"/>
      <c r="AP198" s="40"/>
      <c r="AQ198" s="40"/>
      <c r="AR198" s="40"/>
    </row>
    <row r="199" spans="1:44" s="39" customFormat="1" x14ac:dyDescent="0.25">
      <c r="A199" s="38"/>
      <c r="AM199" s="53"/>
      <c r="AN199" s="40"/>
      <c r="AO199" s="40"/>
      <c r="AP199" s="40"/>
      <c r="AQ199" s="40"/>
      <c r="AR199" s="40"/>
    </row>
    <row r="200" spans="1:44" s="39" customFormat="1" x14ac:dyDescent="0.25">
      <c r="A200" s="38"/>
      <c r="AM200" s="53"/>
      <c r="AN200" s="40"/>
      <c r="AO200" s="40"/>
      <c r="AP200" s="40"/>
      <c r="AQ200" s="40"/>
      <c r="AR200" s="40"/>
    </row>
    <row r="201" spans="1:44" s="39" customFormat="1" x14ac:dyDescent="0.25">
      <c r="A201" s="38"/>
      <c r="AM201" s="53"/>
      <c r="AN201" s="40"/>
      <c r="AO201" s="40"/>
      <c r="AP201" s="40"/>
      <c r="AQ201" s="40"/>
      <c r="AR201" s="40"/>
    </row>
    <row r="202" spans="1:44" s="39" customFormat="1" x14ac:dyDescent="0.25">
      <c r="A202" s="38"/>
      <c r="AM202" s="53"/>
      <c r="AN202" s="40"/>
      <c r="AO202" s="40"/>
      <c r="AP202" s="40"/>
      <c r="AQ202" s="40"/>
      <c r="AR202" s="40"/>
    </row>
    <row r="203" spans="1:44" s="39" customFormat="1" x14ac:dyDescent="0.25">
      <c r="A203" s="38"/>
      <c r="AM203" s="53"/>
      <c r="AN203" s="40"/>
      <c r="AO203" s="40"/>
      <c r="AP203" s="40"/>
      <c r="AQ203" s="40"/>
      <c r="AR203" s="40"/>
    </row>
    <row r="204" spans="1:44" s="39" customFormat="1" x14ac:dyDescent="0.25">
      <c r="A204" s="38"/>
      <c r="AM204" s="53"/>
      <c r="AN204" s="40"/>
      <c r="AO204" s="40"/>
      <c r="AP204" s="40"/>
      <c r="AQ204" s="40"/>
      <c r="AR204" s="40"/>
    </row>
    <row r="205" spans="1:44" s="39" customFormat="1" x14ac:dyDescent="0.25">
      <c r="A205" s="38"/>
      <c r="AM205" s="53"/>
      <c r="AN205" s="40"/>
      <c r="AO205" s="40"/>
      <c r="AP205" s="40"/>
      <c r="AQ205" s="40"/>
      <c r="AR205" s="40"/>
    </row>
    <row r="206" spans="1:44" s="39" customFormat="1" x14ac:dyDescent="0.25">
      <c r="A206" s="38"/>
      <c r="AM206" s="53"/>
      <c r="AN206" s="40"/>
      <c r="AO206" s="40"/>
      <c r="AP206" s="40"/>
      <c r="AQ206" s="40"/>
      <c r="AR206" s="40"/>
    </row>
    <row r="207" spans="1:44" s="39" customFormat="1" x14ac:dyDescent="0.25">
      <c r="A207" s="38"/>
      <c r="AM207" s="53"/>
      <c r="AN207" s="40"/>
      <c r="AO207" s="40"/>
      <c r="AP207" s="40"/>
      <c r="AQ207" s="40"/>
      <c r="AR207" s="40"/>
    </row>
    <row r="208" spans="1:44" s="39" customFormat="1" x14ac:dyDescent="0.25">
      <c r="A208" s="38"/>
      <c r="AM208" s="53"/>
      <c r="AN208" s="40"/>
      <c r="AO208" s="40"/>
      <c r="AP208" s="40"/>
      <c r="AQ208" s="40"/>
      <c r="AR208" s="40"/>
    </row>
    <row r="209" spans="1:44" s="39" customFormat="1" x14ac:dyDescent="0.25">
      <c r="A209" s="38"/>
      <c r="AM209" s="53"/>
      <c r="AN209" s="40"/>
      <c r="AO209" s="40"/>
      <c r="AP209" s="40"/>
      <c r="AQ209" s="40"/>
      <c r="AR209" s="40"/>
    </row>
    <row r="210" spans="1:44" s="39" customFormat="1" x14ac:dyDescent="0.25">
      <c r="A210" s="38"/>
      <c r="AM210" s="53"/>
      <c r="AN210" s="40"/>
      <c r="AO210" s="40"/>
      <c r="AP210" s="40"/>
      <c r="AQ210" s="40"/>
      <c r="AR210" s="40"/>
    </row>
    <row r="211" spans="1:44" s="39" customFormat="1" x14ac:dyDescent="0.25">
      <c r="A211" s="38"/>
      <c r="AM211" s="53"/>
      <c r="AN211" s="40"/>
      <c r="AO211" s="40"/>
      <c r="AP211" s="40"/>
      <c r="AQ211" s="40"/>
      <c r="AR211" s="40"/>
    </row>
    <row r="212" spans="1:44" s="39" customFormat="1" x14ac:dyDescent="0.25">
      <c r="A212" s="38"/>
      <c r="AM212" s="53"/>
      <c r="AN212" s="40"/>
      <c r="AO212" s="40"/>
      <c r="AP212" s="40"/>
      <c r="AQ212" s="40"/>
      <c r="AR212" s="40"/>
    </row>
    <row r="213" spans="1:44" s="39" customFormat="1" x14ac:dyDescent="0.25">
      <c r="A213" s="38"/>
      <c r="AM213" s="53"/>
      <c r="AN213" s="40"/>
      <c r="AO213" s="40"/>
      <c r="AP213" s="40"/>
      <c r="AQ213" s="40"/>
      <c r="AR213" s="40"/>
    </row>
    <row r="214" spans="1:44" s="39" customFormat="1" x14ac:dyDescent="0.25">
      <c r="A214" s="38"/>
      <c r="AM214" s="53"/>
      <c r="AN214" s="40"/>
      <c r="AO214" s="40"/>
      <c r="AP214" s="40"/>
      <c r="AQ214" s="40"/>
      <c r="AR214" s="40"/>
    </row>
    <row r="215" spans="1:44" s="39" customFormat="1" x14ac:dyDescent="0.25">
      <c r="A215" s="38"/>
      <c r="AM215" s="53"/>
      <c r="AN215" s="40"/>
      <c r="AO215" s="40"/>
      <c r="AP215" s="40"/>
      <c r="AQ215" s="40"/>
      <c r="AR215" s="40"/>
    </row>
    <row r="216" spans="1:44" s="39" customFormat="1" x14ac:dyDescent="0.25">
      <c r="A216" s="38"/>
      <c r="AM216" s="53"/>
      <c r="AN216" s="40"/>
      <c r="AO216" s="40"/>
      <c r="AP216" s="40"/>
      <c r="AQ216" s="40"/>
      <c r="AR216" s="40"/>
    </row>
    <row r="217" spans="1:44" s="39" customFormat="1" x14ac:dyDescent="0.25">
      <c r="A217" s="38"/>
      <c r="AM217" s="53"/>
      <c r="AN217" s="40"/>
      <c r="AO217" s="40"/>
      <c r="AP217" s="40"/>
      <c r="AQ217" s="40"/>
      <c r="AR217" s="40"/>
    </row>
    <row r="218" spans="1:44" s="39" customFormat="1" x14ac:dyDescent="0.25">
      <c r="A218" s="38"/>
      <c r="AM218" s="53"/>
      <c r="AN218" s="40"/>
      <c r="AO218" s="40"/>
      <c r="AP218" s="40"/>
      <c r="AQ218" s="40"/>
      <c r="AR218" s="40"/>
    </row>
    <row r="219" spans="1:44" s="39" customFormat="1" x14ac:dyDescent="0.25">
      <c r="A219" s="38"/>
      <c r="AM219" s="53"/>
      <c r="AN219" s="40"/>
      <c r="AO219" s="40"/>
      <c r="AP219" s="40"/>
      <c r="AQ219" s="40"/>
      <c r="AR219" s="40"/>
    </row>
    <row r="220" spans="1:44" s="39" customFormat="1" x14ac:dyDescent="0.25">
      <c r="A220" s="38"/>
      <c r="AM220" s="53"/>
      <c r="AN220" s="40"/>
      <c r="AO220" s="40"/>
      <c r="AP220" s="40"/>
      <c r="AQ220" s="40"/>
      <c r="AR220" s="40"/>
    </row>
    <row r="221" spans="1:44" s="39" customFormat="1" x14ac:dyDescent="0.25">
      <c r="A221" s="38"/>
      <c r="AM221" s="53"/>
      <c r="AN221" s="40"/>
      <c r="AO221" s="40"/>
      <c r="AP221" s="40"/>
      <c r="AQ221" s="40"/>
      <c r="AR221" s="40"/>
    </row>
    <row r="222" spans="1:44" s="39" customFormat="1" x14ac:dyDescent="0.25">
      <c r="A222" s="38"/>
      <c r="AM222" s="53"/>
      <c r="AN222" s="40"/>
      <c r="AO222" s="40"/>
      <c r="AP222" s="40"/>
      <c r="AQ222" s="40"/>
      <c r="AR222" s="40"/>
    </row>
    <row r="223" spans="1:44" s="39" customFormat="1" x14ac:dyDescent="0.25">
      <c r="A223" s="38"/>
      <c r="AM223" s="53"/>
      <c r="AN223" s="40"/>
      <c r="AO223" s="40"/>
      <c r="AP223" s="40"/>
      <c r="AQ223" s="40"/>
      <c r="AR223" s="40"/>
    </row>
    <row r="224" spans="1:44" s="39" customFormat="1" x14ac:dyDescent="0.25">
      <c r="A224" s="38"/>
      <c r="AM224" s="53"/>
      <c r="AN224" s="40"/>
      <c r="AO224" s="40"/>
      <c r="AP224" s="40"/>
      <c r="AQ224" s="40"/>
      <c r="AR224" s="40"/>
    </row>
    <row r="225" spans="1:44" s="39" customFormat="1" x14ac:dyDescent="0.25">
      <c r="A225" s="38"/>
      <c r="AM225" s="53"/>
      <c r="AN225" s="40"/>
      <c r="AO225" s="40"/>
      <c r="AP225" s="40"/>
      <c r="AQ225" s="40"/>
      <c r="AR225" s="40"/>
    </row>
    <row r="226" spans="1:44" s="39" customFormat="1" x14ac:dyDescent="0.25">
      <c r="A226" s="38"/>
      <c r="AM226" s="53"/>
      <c r="AN226" s="40"/>
      <c r="AO226" s="40"/>
      <c r="AP226" s="40"/>
      <c r="AQ226" s="40"/>
      <c r="AR226" s="40"/>
    </row>
    <row r="227" spans="1:44" s="39" customFormat="1" x14ac:dyDescent="0.25">
      <c r="A227" s="38"/>
      <c r="AM227" s="53"/>
      <c r="AN227" s="40"/>
      <c r="AO227" s="40"/>
      <c r="AP227" s="40"/>
      <c r="AQ227" s="40"/>
      <c r="AR227" s="40"/>
    </row>
    <row r="228" spans="1:44" s="39" customFormat="1" x14ac:dyDescent="0.25">
      <c r="A228" s="38"/>
      <c r="AM228" s="53"/>
      <c r="AN228" s="40"/>
      <c r="AO228" s="40"/>
      <c r="AP228" s="40"/>
      <c r="AQ228" s="40"/>
      <c r="AR228" s="40"/>
    </row>
    <row r="229" spans="1:44" s="39" customFormat="1" x14ac:dyDescent="0.25">
      <c r="A229" s="38"/>
      <c r="AM229" s="53"/>
      <c r="AN229" s="40"/>
      <c r="AO229" s="40"/>
      <c r="AP229" s="40"/>
      <c r="AQ229" s="40"/>
      <c r="AR229" s="40"/>
    </row>
    <row r="230" spans="1:44" s="39" customFormat="1" x14ac:dyDescent="0.25">
      <c r="A230" s="38"/>
      <c r="AM230" s="53"/>
      <c r="AN230" s="40"/>
      <c r="AO230" s="40"/>
      <c r="AP230" s="40"/>
      <c r="AQ230" s="40"/>
      <c r="AR230" s="40"/>
    </row>
    <row r="231" spans="1:44" s="39" customFormat="1" x14ac:dyDescent="0.25">
      <c r="A231" s="38"/>
      <c r="AM231" s="53"/>
      <c r="AN231" s="40"/>
      <c r="AO231" s="40"/>
      <c r="AP231" s="40"/>
      <c r="AQ231" s="40"/>
      <c r="AR231" s="40"/>
    </row>
    <row r="232" spans="1:44" s="39" customFormat="1" x14ac:dyDescent="0.25">
      <c r="A232" s="38"/>
      <c r="AM232" s="53"/>
      <c r="AN232" s="40"/>
      <c r="AO232" s="40"/>
      <c r="AP232" s="40"/>
      <c r="AQ232" s="40"/>
      <c r="AR232" s="40"/>
    </row>
    <row r="233" spans="1:44" s="39" customFormat="1" x14ac:dyDescent="0.25">
      <c r="A233" s="38"/>
      <c r="AM233" s="53"/>
      <c r="AN233" s="40"/>
      <c r="AO233" s="40"/>
      <c r="AP233" s="40"/>
      <c r="AQ233" s="40"/>
      <c r="AR233" s="40"/>
    </row>
    <row r="234" spans="1:44" s="39" customFormat="1" x14ac:dyDescent="0.25">
      <c r="A234" s="38"/>
      <c r="AM234" s="53"/>
      <c r="AN234" s="40"/>
      <c r="AO234" s="40"/>
      <c r="AP234" s="40"/>
      <c r="AQ234" s="40"/>
      <c r="AR234" s="40"/>
    </row>
    <row r="235" spans="1:44" s="39" customFormat="1" x14ac:dyDescent="0.25">
      <c r="A235" s="38"/>
      <c r="AM235" s="53"/>
      <c r="AN235" s="40"/>
      <c r="AO235" s="40"/>
      <c r="AP235" s="40"/>
      <c r="AQ235" s="40"/>
      <c r="AR235" s="40"/>
    </row>
    <row r="236" spans="1:44" s="39" customFormat="1" x14ac:dyDescent="0.25">
      <c r="A236" s="38"/>
      <c r="AM236" s="53"/>
      <c r="AN236" s="40"/>
      <c r="AO236" s="40"/>
      <c r="AP236" s="40"/>
      <c r="AQ236" s="40"/>
      <c r="AR236" s="40"/>
    </row>
    <row r="237" spans="1:44" s="39" customFormat="1" x14ac:dyDescent="0.25">
      <c r="A237" s="38"/>
      <c r="AM237" s="53"/>
      <c r="AN237" s="40"/>
      <c r="AO237" s="40"/>
      <c r="AP237" s="40"/>
      <c r="AQ237" s="40"/>
      <c r="AR237" s="40"/>
    </row>
    <row r="238" spans="1:44" s="39" customFormat="1" x14ac:dyDescent="0.25">
      <c r="A238" s="38"/>
      <c r="AM238" s="53"/>
      <c r="AN238" s="40"/>
      <c r="AO238" s="40"/>
      <c r="AP238" s="40"/>
      <c r="AQ238" s="40"/>
      <c r="AR238" s="40"/>
    </row>
    <row r="239" spans="1:44" s="39" customFormat="1" x14ac:dyDescent="0.25">
      <c r="A239" s="38"/>
      <c r="AM239" s="53"/>
      <c r="AN239" s="40"/>
      <c r="AO239" s="40"/>
      <c r="AP239" s="40"/>
      <c r="AQ239" s="40"/>
      <c r="AR239" s="40"/>
    </row>
    <row r="240" spans="1:44" s="39" customFormat="1" x14ac:dyDescent="0.25">
      <c r="A240" s="38"/>
      <c r="AM240" s="53"/>
      <c r="AN240" s="40"/>
      <c r="AO240" s="40"/>
      <c r="AP240" s="40"/>
      <c r="AQ240" s="40"/>
      <c r="AR240" s="40"/>
    </row>
    <row r="241" spans="1:50" s="39" customFormat="1" x14ac:dyDescent="0.25">
      <c r="A241" s="38"/>
      <c r="AM241" s="53"/>
      <c r="AN241" s="40"/>
      <c r="AO241" s="40"/>
      <c r="AP241" s="40"/>
      <c r="AQ241" s="40"/>
      <c r="AR241" s="40"/>
    </row>
    <row r="242" spans="1:50" s="39" customFormat="1" x14ac:dyDescent="0.25">
      <c r="A242" s="38"/>
      <c r="AM242" s="53"/>
      <c r="AN242" s="40"/>
      <c r="AO242" s="40"/>
      <c r="AP242" s="40"/>
      <c r="AQ242" s="40"/>
      <c r="AR242" s="40"/>
    </row>
    <row r="243" spans="1:50" s="39" customFormat="1" x14ac:dyDescent="0.25">
      <c r="A243" s="38"/>
      <c r="AM243" s="53"/>
      <c r="AN243" s="40"/>
      <c r="AO243" s="40"/>
      <c r="AP243" s="40"/>
      <c r="AQ243" s="40"/>
      <c r="AR243" s="40"/>
    </row>
    <row r="244" spans="1:50" s="39" customFormat="1" x14ac:dyDescent="0.25">
      <c r="A244" s="38"/>
      <c r="AM244" s="53"/>
      <c r="AN244" s="40"/>
      <c r="AO244" s="40"/>
      <c r="AP244" s="40"/>
      <c r="AQ244" s="40"/>
      <c r="AR244" s="40"/>
    </row>
    <row r="245" spans="1:50" s="39" customFormat="1" x14ac:dyDescent="0.25">
      <c r="A245" s="38"/>
      <c r="AM245" s="53"/>
      <c r="AN245" s="40"/>
      <c r="AO245" s="40"/>
      <c r="AP245" s="40"/>
      <c r="AQ245" s="40"/>
      <c r="AR245" s="40"/>
    </row>
    <row r="246" spans="1:50" s="39" customFormat="1" x14ac:dyDescent="0.25">
      <c r="A246" s="38"/>
      <c r="AM246" s="53"/>
      <c r="AN246" s="40"/>
      <c r="AO246" s="40"/>
      <c r="AP246" s="40"/>
      <c r="AQ246" s="40"/>
      <c r="AR246" s="40"/>
    </row>
    <row r="247" spans="1:50" s="39" customFormat="1" x14ac:dyDescent="0.25">
      <c r="A247" s="38"/>
      <c r="AM247" s="53"/>
      <c r="AN247" s="40"/>
      <c r="AO247" s="40"/>
      <c r="AP247" s="40"/>
      <c r="AQ247" s="40"/>
      <c r="AR247" s="40"/>
    </row>
    <row r="248" spans="1:50" s="39" customFormat="1" x14ac:dyDescent="0.25">
      <c r="A248" s="38"/>
      <c r="AM248" s="53"/>
      <c r="AN248" s="40"/>
      <c r="AO248" s="40"/>
      <c r="AP248" s="40"/>
      <c r="AQ248" s="40"/>
      <c r="AR248" s="40"/>
    </row>
    <row r="249" spans="1:50" s="39" customFormat="1" x14ac:dyDescent="0.25">
      <c r="A249" s="38"/>
      <c r="AM249" s="53"/>
      <c r="AN249" s="40"/>
      <c r="AO249" s="40"/>
      <c r="AP249" s="40"/>
      <c r="AQ249" s="40"/>
      <c r="AR249" s="40"/>
    </row>
    <row r="250" spans="1:50" s="39" customFormat="1" x14ac:dyDescent="0.25">
      <c r="A250" s="38"/>
      <c r="AM250" s="53"/>
      <c r="AN250" s="40"/>
      <c r="AO250" s="40"/>
      <c r="AP250" s="40"/>
      <c r="AQ250" s="40"/>
      <c r="AR250" s="40"/>
    </row>
    <row r="251" spans="1:50" s="39" customFormat="1" x14ac:dyDescent="0.25">
      <c r="A251" s="38"/>
      <c r="AM251" s="53"/>
      <c r="AN251" s="40"/>
      <c r="AO251" s="40"/>
      <c r="AP251" s="40"/>
      <c r="AQ251" s="40"/>
      <c r="AR251" s="40"/>
    </row>
    <row r="252" spans="1:50" s="39" customFormat="1" x14ac:dyDescent="0.25">
      <c r="A252" s="38"/>
      <c r="AM252" s="53"/>
      <c r="AN252" s="40"/>
      <c r="AO252" s="40"/>
      <c r="AP252" s="40"/>
      <c r="AQ252" s="40"/>
      <c r="AR252" s="40"/>
    </row>
    <row r="253" spans="1:50" s="39" customFormat="1" x14ac:dyDescent="0.25">
      <c r="A253" s="38"/>
      <c r="AM253" s="53"/>
      <c r="AN253" s="40"/>
      <c r="AO253" s="40"/>
      <c r="AP253" s="40"/>
      <c r="AQ253" s="40"/>
      <c r="AR253" s="40"/>
    </row>
    <row r="254" spans="1:50" s="39" customFormat="1" x14ac:dyDescent="0.25">
      <c r="A254" s="38"/>
      <c r="AM254" s="53"/>
      <c r="AN254" s="40"/>
      <c r="AO254" s="40"/>
      <c r="AP254" s="40"/>
      <c r="AQ254" s="40"/>
      <c r="AR254" s="40"/>
    </row>
    <row r="255" spans="1:50" x14ac:dyDescent="0.25">
      <c r="AS255" s="39"/>
      <c r="AT255" s="39"/>
      <c r="AU255" s="39"/>
      <c r="AV255" s="39"/>
      <c r="AW255" s="39"/>
      <c r="AX255" s="39"/>
    </row>
    <row r="256" spans="1:50" x14ac:dyDescent="0.25">
      <c r="AS256" s="39"/>
      <c r="AT256" s="39"/>
      <c r="AU256" s="39"/>
      <c r="AV256" s="39"/>
      <c r="AW256" s="39"/>
      <c r="AX256" s="39"/>
    </row>
  </sheetData>
  <sheetProtection algorithmName="SHA-512" hashValue="eHjmCzmbaXTYoxm8CaCnFV02SyirujCujfxMoqNbLV0w7+W1/Hqb5fSfX89ymbGmW00RBGb6StiqR5YXQfXCTQ==" saltValue="we9/1dhPVtWbgRh5GILzLw==" spinCount="100000" sheet="1" selectLockedCells="1"/>
  <dataConsolidate/>
  <mergeCells count="84">
    <mergeCell ref="AA28:AD28"/>
    <mergeCell ref="Q49:AJ49"/>
    <mergeCell ref="Q50:Z50"/>
    <mergeCell ref="Q53:AJ53"/>
    <mergeCell ref="Q54:AJ54"/>
    <mergeCell ref="AB50:AJ50"/>
    <mergeCell ref="Q34:AJ34"/>
    <mergeCell ref="Q39:Z39"/>
    <mergeCell ref="AA39:AD39"/>
    <mergeCell ref="AE39:AJ39"/>
    <mergeCell ref="Q31:AJ31"/>
    <mergeCell ref="Q33:AJ33"/>
    <mergeCell ref="Q28:Z28"/>
    <mergeCell ref="AE28:AJ28"/>
    <mergeCell ref="Q35:AJ35"/>
    <mergeCell ref="M2:AB2"/>
    <mergeCell ref="M3:AB3"/>
    <mergeCell ref="S11:Z11"/>
    <mergeCell ref="AC15:AJ15"/>
    <mergeCell ref="S15:Z15"/>
    <mergeCell ref="AE3:AJ3"/>
    <mergeCell ref="S8:Z8"/>
    <mergeCell ref="S9:Z9"/>
    <mergeCell ref="S10:Z10"/>
    <mergeCell ref="S14:Z14"/>
    <mergeCell ref="AC14:AJ14"/>
    <mergeCell ref="F15:N15"/>
    <mergeCell ref="G2:L2"/>
    <mergeCell ref="AE2:AJ2"/>
    <mergeCell ref="F12:N12"/>
    <mergeCell ref="F8:N8"/>
    <mergeCell ref="Q24:AJ24"/>
    <mergeCell ref="Q23:Z23"/>
    <mergeCell ref="AE23:AJ23"/>
    <mergeCell ref="AA23:AD23"/>
    <mergeCell ref="B16:AJ16"/>
    <mergeCell ref="B18:G18"/>
    <mergeCell ref="B19:G19"/>
    <mergeCell ref="F9:N9"/>
    <mergeCell ref="F10:N10"/>
    <mergeCell ref="F11:N11"/>
    <mergeCell ref="AC8:AJ8"/>
    <mergeCell ref="AC9:AJ9"/>
    <mergeCell ref="AC10:AJ10"/>
    <mergeCell ref="AC11:AJ11"/>
    <mergeCell ref="AC12:AJ12"/>
    <mergeCell ref="S12:Z12"/>
    <mergeCell ref="H18:AJ18"/>
    <mergeCell ref="Q45:AJ45"/>
    <mergeCell ref="Q43:AJ43"/>
    <mergeCell ref="Q22:AJ22"/>
    <mergeCell ref="Q29:AJ29"/>
    <mergeCell ref="Q36:AJ36"/>
    <mergeCell ref="Q30:AJ30"/>
    <mergeCell ref="Q37:AJ37"/>
    <mergeCell ref="Q44:AJ44"/>
    <mergeCell ref="Q41:AJ41"/>
    <mergeCell ref="Q32:AJ32"/>
    <mergeCell ref="Q25:AJ25"/>
    <mergeCell ref="Q26:AJ26"/>
    <mergeCell ref="Q27:AJ27"/>
    <mergeCell ref="Q55:AJ55"/>
    <mergeCell ref="F6:N6"/>
    <mergeCell ref="S6:Z6"/>
    <mergeCell ref="AC6:AJ6"/>
    <mergeCell ref="F7:N7"/>
    <mergeCell ref="S7:Z7"/>
    <mergeCell ref="AC7:AJ7"/>
    <mergeCell ref="F13:N13"/>
    <mergeCell ref="AC13:AJ13"/>
    <mergeCell ref="Q42:AJ42"/>
    <mergeCell ref="F14:N14"/>
    <mergeCell ref="S13:Z13"/>
    <mergeCell ref="Q21:AJ21"/>
    <mergeCell ref="Q48:AJ48"/>
    <mergeCell ref="Q52:AJ52"/>
    <mergeCell ref="H19:AJ19"/>
    <mergeCell ref="H70:K70"/>
    <mergeCell ref="B63:AJ68"/>
    <mergeCell ref="Q56:AJ56"/>
    <mergeCell ref="Q57:AJ57"/>
    <mergeCell ref="Z70:AJ70"/>
    <mergeCell ref="L70:M70"/>
    <mergeCell ref="N70:P70"/>
  </mergeCells>
  <conditionalFormatting sqref="AA71:AB71 AA69:AB69">
    <cfRule type="expression" dxfId="22" priority="95">
      <formula>$Q$51&lt;&gt;"special RAL"</formula>
    </cfRule>
  </conditionalFormatting>
  <conditionalFormatting sqref="AA61:AB62">
    <cfRule type="expression" dxfId="21" priority="94">
      <formula>$Q$51&lt;&gt;"special RAL"</formula>
    </cfRule>
  </conditionalFormatting>
  <conditionalFormatting sqref="AM168:AM1048576">
    <cfRule type="expression" dxfId="20" priority="59">
      <formula>$AM$19:$AM$71=0</formula>
    </cfRule>
  </conditionalFormatting>
  <conditionalFormatting sqref="S6:Z13">
    <cfRule type="expression" dxfId="19" priority="35">
      <formula>ISBLANK(S6)</formula>
    </cfRule>
  </conditionalFormatting>
  <conditionalFormatting sqref="AC6:AJ12">
    <cfRule type="expression" dxfId="18" priority="34">
      <formula>ISBLANK(AC6)</formula>
    </cfRule>
  </conditionalFormatting>
  <conditionalFormatting sqref="H19">
    <cfRule type="expression" dxfId="17" priority="33">
      <formula>ISBLANK(H19)</formula>
    </cfRule>
  </conditionalFormatting>
  <conditionalFormatting sqref="Q28">
    <cfRule type="expression" dxfId="16" priority="32">
      <formula>ISBLANK(Q28)</formula>
    </cfRule>
  </conditionalFormatting>
  <conditionalFormatting sqref="Z70">
    <cfRule type="expression" dxfId="15" priority="30">
      <formula>ISBLANK(Z70)</formula>
    </cfRule>
  </conditionalFormatting>
  <conditionalFormatting sqref="AE2:AJ2">
    <cfRule type="expression" dxfId="14" priority="29">
      <formula>ISBLANK(AE2)</formula>
    </cfRule>
  </conditionalFormatting>
  <conditionalFormatting sqref="Q22">
    <cfRule type="expression" dxfId="13" priority="24">
      <formula>ISBLANK(Q22)</formula>
    </cfRule>
  </conditionalFormatting>
  <conditionalFormatting sqref="AA23">
    <cfRule type="expression" dxfId="12" priority="20">
      <formula>ISBLANK(AA23)</formula>
    </cfRule>
  </conditionalFormatting>
  <conditionalFormatting sqref="AA23:AD23">
    <cfRule type="expression" dxfId="11" priority="19">
      <formula>Q23="No (standard)"</formula>
    </cfRule>
  </conditionalFormatting>
  <conditionalFormatting sqref="AA28">
    <cfRule type="expression" dxfId="10" priority="17">
      <formula>ISBLANK(AA28)</formula>
    </cfRule>
  </conditionalFormatting>
  <conditionalFormatting sqref="AA28:AD28">
    <cfRule type="expression" dxfId="9" priority="16">
      <formula>Q28="No (standard)"</formula>
    </cfRule>
  </conditionalFormatting>
  <conditionalFormatting sqref="Q23">
    <cfRule type="expression" dxfId="8" priority="15">
      <formula>ISBLANK(Q23)</formula>
    </cfRule>
  </conditionalFormatting>
  <conditionalFormatting sqref="AE28:AJ28">
    <cfRule type="expression" dxfId="7" priority="13">
      <formula>AA28&lt;&gt;""</formula>
    </cfRule>
  </conditionalFormatting>
  <conditionalFormatting sqref="AE23:AJ23">
    <cfRule type="expression" dxfId="6" priority="12">
      <formula>AA23&lt;&gt;""</formula>
    </cfRule>
  </conditionalFormatting>
  <conditionalFormatting sqref="Q53">
    <cfRule type="expression" dxfId="5" priority="11">
      <formula>ISBLANK(Q53)</formula>
    </cfRule>
  </conditionalFormatting>
  <conditionalFormatting sqref="AA50:AB50">
    <cfRule type="expression" dxfId="4" priority="10">
      <formula>Q50="other"</formula>
    </cfRule>
  </conditionalFormatting>
  <conditionalFormatting sqref="AA39">
    <cfRule type="expression" dxfId="3" priority="8">
      <formula>ISBLANK(AA39)</formula>
    </cfRule>
  </conditionalFormatting>
  <conditionalFormatting sqref="AA39:AD39">
    <cfRule type="expression" dxfId="2" priority="7">
      <formula>Q39="No (standard)"</formula>
    </cfRule>
  </conditionalFormatting>
  <conditionalFormatting sqref="AE39:AJ39">
    <cfRule type="expression" dxfId="1" priority="3">
      <formula>AA39&lt;&gt;""</formula>
    </cfRule>
  </conditionalFormatting>
  <conditionalFormatting sqref="L70">
    <cfRule type="expression" dxfId="0" priority="1">
      <formula>ISBLANK(L70)</formula>
    </cfRule>
  </conditionalFormatting>
  <dataValidations count="16">
    <dataValidation type="whole" allowBlank="1" showErrorMessage="1" prompt="Select requested delivery week" sqref="L70:M70" xr:uid="{00000000-0002-0000-0000-000000000000}">
      <formula1>1</formula1>
      <formula2>51</formula2>
    </dataValidation>
    <dataValidation allowBlank="1" showInputMessage="1" showErrorMessage="1" promptTitle="dd/mm/yyyy" prompt="dd/mm/yyyy" sqref="AE2:AJ2" xr:uid="{00000000-0002-0000-0000-000001000000}"/>
    <dataValidation type="list" allowBlank="1" showInputMessage="1" showErrorMessage="1" sqref="R25:AJ27" xr:uid="{00000000-0002-0000-0000-000002000000}">
      <formula1>$G$25:$G$26</formula1>
    </dataValidation>
    <dataValidation type="list" allowBlank="1" showInputMessage="1" showErrorMessage="1" sqref="Q50" xr:uid="{00000000-0002-0000-0000-00000C000000}">
      <formula1>"12,24,36,48,60,other"</formula1>
    </dataValidation>
    <dataValidation type="list" allowBlank="1" showInputMessage="1" showErrorMessage="1" sqref="Q21" xr:uid="{1722F641-2573-4703-9F2D-AAB7C9ABC07A}">
      <formula1>"LIFTBOY 1  -  Lifting height 595mm / 180kg capacity"</formula1>
    </dataValidation>
    <dataValidation type="list" allowBlank="1" showInputMessage="1" showErrorMessage="1" sqref="Q23" xr:uid="{7A073F89-582A-4B7F-9274-E62C4D492D51}">
      <formula1>"No (standard),Yes"</formula1>
    </dataValidation>
    <dataValidation type="list" allowBlank="1" showInputMessage="1" showErrorMessage="1" sqref="Q24" xr:uid="{CE4FE281-8E5B-4206-95FC-FB36673A3857}">
      <formula1>"Indoor,Outdoor"</formula1>
    </dataValidation>
    <dataValidation type="list" allowBlank="1" showInputMessage="1" showErrorMessage="1" sqref="Q25" xr:uid="{72F98FF7-9746-4F37-A904-140CC6B69385}">
      <formula1>"Automatic,Manual"</formula1>
    </dataValidation>
    <dataValidation type="list" allowBlank="1" showInputMessage="1" showErrorMessage="1" sqref="Q26 Q27" xr:uid="{34F2B517-6201-4813-98D9-F182E5C9BFF8}">
      <formula1>"No (standard),Yes - on left side,Yes - on right side"</formula1>
    </dataValidation>
    <dataValidation type="list" allowBlank="1" showInputMessage="1" showErrorMessage="1" sqref="Q28" xr:uid="{6F62EA76-7D1A-4797-BD19-4C31EC2A3D6D}">
      <formula1>"RAL 7035 (standard),RAL 9007 (standard),Special RAL"</formula1>
    </dataValidation>
    <dataValidation type="list" allowBlank="1" showInputMessage="1" showErrorMessage="1" sqref="Q31 Q32 Q36 Q37 Q38 Q39 Q40 Q41 Q42 Q45 Q49 Q52 Q54 Q55 Q56" xr:uid="{043757E9-8696-4EE0-AC19-8B0098C3C20F}">
      <formula1>"No,Yes"</formula1>
    </dataValidation>
    <dataValidation type="list" allowBlank="1" showInputMessage="1" showErrorMessage="1" sqref="Q33 Q34 Q35" xr:uid="{5F142D10-51E0-47D3-813A-9809BE879E85}">
      <formula1>"No,1,2"</formula1>
    </dataValidation>
    <dataValidation type="list" allowBlank="1" showInputMessage="1" showErrorMessage="1" sqref="Q43" xr:uid="{B07CB1C0-7F10-4139-916C-6D22DADC214E}">
      <formula1>"No,Yes - left opening,Yes - right opening"</formula1>
    </dataValidation>
    <dataValidation type="list" allowBlank="1" showInputMessage="1" showErrorMessage="1" sqref="Q44" xr:uid="{32166DE0-2111-4592-9306-156D611949F1}">
      <formula1>"-,Adjustable,Fixed without landing control,Fixed with landing control"</formula1>
    </dataValidation>
    <dataValidation type="list" allowBlank="1" showInputMessage="1" showErrorMessage="1" sqref="Q48" xr:uid="{A0C03E6F-5901-4E27-B647-A819E98F4F7B}">
      <formula1>"Q1 - cardboard box (standard),Q3 - wooden box for sea transport,Q3 - wooden box for air transport"</formula1>
    </dataValidation>
    <dataValidation type="list" allowBlank="1" showInputMessage="1" showErrorMessage="1" sqref="Q57" xr:uid="{AADFECE7-419A-438A-BA0D-EEF50A65C7C8}">
      <formula1>"Back - right side,Back - left side,Front - right side,Front - left side"</formula1>
    </dataValidation>
  </dataValidations>
  <hyperlinks>
    <hyperlink ref="F13" r:id="rId1" xr:uid="{00000000-0004-0000-0000-000000000000}"/>
  </hyperlinks>
  <printOptions horizontalCentered="1" verticalCentered="1"/>
  <pageMargins left="0.19685039370078741" right="0.19685039370078741" top="0.19685039370078741" bottom="0.19685039370078741" header="0" footer="0"/>
  <pageSetup paperSize="9" scale="89" orientation="portrait" r:id="rId2"/>
  <ignoredErrors>
    <ignoredError sqref="AA28" unlockedFormula="1"/>
  </ignoredErrors>
  <drawing r:id="rId3"/>
  <extLst>
    <ext xmlns:x14="http://schemas.microsoft.com/office/spreadsheetml/2009/9/main" uri="{CCE6A557-97BC-4b89-ADB6-D9C93CAAB3DF}">
      <x14:dataValidations xmlns:xm="http://schemas.microsoft.com/office/excel/2006/main" count="13">
        <x14:dataValidation type="list" allowBlank="1" showInputMessage="1" showErrorMessage="1" xr:uid="{00000000-0002-0000-0000-000010000000}">
          <x14:formula1>
            <xm:f>Languages!$C$1:$F$1</xm:f>
          </x14:formula1>
          <xm:sqref>G2:L2</xm:sqref>
        </x14:dataValidation>
        <x14:dataValidation type="list" allowBlank="1" showInputMessage="1" showErrorMessage="1" xr:uid="{00000000-0002-0000-0000-000011000000}">
          <x14:formula1>
            <xm:f>Languages!$C$135:$C$136</xm:f>
          </x14:formula1>
          <xm:sqref>R48:AJ48</xm:sqref>
        </x14:dataValidation>
        <x14:dataValidation type="list" allowBlank="1" showInputMessage="1" showErrorMessage="1" xr:uid="{00000000-0002-0000-0000-000012000000}">
          <x14:formula1>
            <xm:f>Languages!$C$117:$C$120</xm:f>
          </x14:formula1>
          <xm:sqref>R44:AJ44</xm:sqref>
        </x14:dataValidation>
        <x14:dataValidation type="list" allowBlank="1" showInputMessage="1" showErrorMessage="1" xr:uid="{00000000-0002-0000-0000-000013000000}">
          <x14:formula1>
            <xm:f>Languages!$C$113:$C$114</xm:f>
          </x14:formula1>
          <xm:sqref>R43:AJ43</xm:sqref>
        </x14:dataValidation>
        <x14:dataValidation type="list" allowBlank="1" showInputMessage="1" showErrorMessage="1" xr:uid="{00000000-0002-0000-0000-000014000000}">
          <x14:formula1>
            <xm:f>Languages!$C$109:$C$110</xm:f>
          </x14:formula1>
          <xm:sqref>R41:AJ41</xm:sqref>
        </x14:dataValidation>
        <x14:dataValidation type="list" allowBlank="1" showInputMessage="1" showErrorMessage="1" xr:uid="{00000000-0002-0000-0000-000015000000}">
          <x14:formula1>
            <xm:f>Languages!$C$99:$C$100</xm:f>
          </x14:formula1>
          <xm:sqref>R36:AJ36</xm:sqref>
        </x14:dataValidation>
        <x14:dataValidation type="list" allowBlank="1" showInputMessage="1" showErrorMessage="1" xr:uid="{00000000-0002-0000-0000-000017000000}">
          <x14:formula1>
            <xm:f>Languages!$C$86:$C$87</xm:f>
          </x14:formula1>
          <xm:sqref>R31:AJ31</xm:sqref>
        </x14:dataValidation>
        <x14:dataValidation type="list" allowBlank="1" showInputMessage="1" showErrorMessage="1" xr:uid="{00000000-0002-0000-0000-000018000000}">
          <x14:formula1>
            <xm:f>Languages!$C$88:$C$89</xm:f>
          </x14:formula1>
          <xm:sqref>R32:AJ32</xm:sqref>
        </x14:dataValidation>
        <x14:dataValidation type="list" allowBlank="1" showInputMessage="1" showErrorMessage="1" xr:uid="{00000000-0002-0000-0000-000019000000}">
          <x14:formula1>
            <xm:f>Languages!$C$90:$C$92</xm:f>
          </x14:formula1>
          <xm:sqref>R33:AJ33</xm:sqref>
        </x14:dataValidation>
        <x14:dataValidation type="list" allowBlank="1" showInputMessage="1" showErrorMessage="1" xr:uid="{00000000-0002-0000-0000-00001A000000}">
          <x14:formula1>
            <xm:f>Languages!$C$101:$C$102</xm:f>
          </x14:formula1>
          <xm:sqref>R37:AJ37</xm:sqref>
        </x14:dataValidation>
        <x14:dataValidation type="list" allowBlank="1" showInputMessage="1" showErrorMessage="1" xr:uid="{00000000-0002-0000-0000-00001C000000}">
          <x14:formula1>
            <xm:f>Languages!$C$111:$C$112</xm:f>
          </x14:formula1>
          <xm:sqref>R42:AJ42</xm:sqref>
        </x14:dataValidation>
        <x14:dataValidation type="list" allowBlank="1" showInputMessage="1" showErrorMessage="1" xr:uid="{00000000-0002-0000-0000-00001D000000}">
          <x14:formula1>
            <xm:f>Languages!#REF!</xm:f>
          </x14:formula1>
          <xm:sqref>R54:AJ57</xm:sqref>
        </x14:dataValidation>
        <x14:dataValidation type="list" allowBlank="1" showInputMessage="1" showErrorMessage="1" xr:uid="{00000000-0002-0000-0000-00001E000000}">
          <x14:formula1>
            <xm:f>Languages!$C$147:$C$147</xm:f>
          </x14:formula1>
          <xm:sqref>R52:AJ52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AJ162"/>
  <sheetViews>
    <sheetView topLeftCell="B88" zoomScale="70" zoomScaleNormal="70" workbookViewId="0">
      <selection activeCell="C162" sqref="C162"/>
    </sheetView>
  </sheetViews>
  <sheetFormatPr baseColWidth="10" defaultColWidth="9.140625" defaultRowHeight="15" x14ac:dyDescent="0.25"/>
  <cols>
    <col min="1" max="1" width="87" customWidth="1"/>
    <col min="2" max="2" width="16.5703125" customWidth="1"/>
    <col min="3" max="3" width="58.5703125" customWidth="1"/>
    <col min="4" max="4" width="67.5703125" customWidth="1"/>
    <col min="5" max="5" width="58.85546875" style="6" customWidth="1"/>
    <col min="6" max="6" width="93.5703125" bestFit="1" customWidth="1"/>
  </cols>
  <sheetData>
    <row r="1" spans="1:6" x14ac:dyDescent="0.25">
      <c r="A1" s="1" t="s">
        <v>196</v>
      </c>
      <c r="B1" s="1" t="s">
        <v>197</v>
      </c>
      <c r="C1" s="2" t="s">
        <v>101</v>
      </c>
      <c r="D1" s="2" t="s">
        <v>115</v>
      </c>
      <c r="E1" s="2" t="s">
        <v>198</v>
      </c>
      <c r="F1" s="2" t="s">
        <v>512</v>
      </c>
    </row>
    <row r="2" spans="1:6" x14ac:dyDescent="0.25">
      <c r="A2" s="1" t="str">
        <f ca="1">CELL("address",'Order form'!M2)</f>
        <v>'[LIFTBOY1_Order form_2022.xlsm]Order form'!$M$2</v>
      </c>
      <c r="B2" s="1" t="s">
        <v>199</v>
      </c>
      <c r="C2" s="86" t="s">
        <v>642</v>
      </c>
      <c r="D2" s="86" t="s">
        <v>642</v>
      </c>
      <c r="E2" s="86" t="s">
        <v>642</v>
      </c>
      <c r="F2" s="86" t="s">
        <v>642</v>
      </c>
    </row>
    <row r="3" spans="1:6" x14ac:dyDescent="0.25">
      <c r="A3" s="1" t="str">
        <f ca="1">CELL("address",'Order form'!M3)</f>
        <v>'[LIFTBOY1_Order form_2022.xlsm]Order form'!$M$3</v>
      </c>
      <c r="B3" s="1" t="s">
        <v>199</v>
      </c>
      <c r="C3" s="1" t="s">
        <v>452</v>
      </c>
      <c r="D3" s="1" t="s">
        <v>453</v>
      </c>
      <c r="E3" s="1" t="s">
        <v>454</v>
      </c>
      <c r="F3" t="s">
        <v>484</v>
      </c>
    </row>
    <row r="4" spans="1:6" x14ac:dyDescent="0.25">
      <c r="A4" s="1" t="str">
        <f ca="1">CELL("address",'Order form'!AC2)</f>
        <v>'[LIFTBOY1_Order form_2022.xlsm]Order form'!$AC$2</v>
      </c>
      <c r="B4" s="1" t="s">
        <v>199</v>
      </c>
      <c r="C4" s="1" t="s">
        <v>482</v>
      </c>
      <c r="D4" s="1" t="s">
        <v>483</v>
      </c>
      <c r="E4" s="1" t="s">
        <v>482</v>
      </c>
      <c r="F4" t="s">
        <v>485</v>
      </c>
    </row>
    <row r="5" spans="1:6" x14ac:dyDescent="0.25">
      <c r="A5" s="1" t="str">
        <f ca="1">CELL("address",'Order form'!B2)</f>
        <v>'[LIFTBOY1_Order form_2022.xlsm]Order form'!$B$2</v>
      </c>
      <c r="B5" s="1" t="s">
        <v>199</v>
      </c>
      <c r="C5" s="1" t="s">
        <v>114</v>
      </c>
      <c r="D5" s="1" t="s">
        <v>116</v>
      </c>
      <c r="E5" s="1" t="s">
        <v>204</v>
      </c>
      <c r="F5" t="s">
        <v>486</v>
      </c>
    </row>
    <row r="6" spans="1:6" x14ac:dyDescent="0.25">
      <c r="A6" s="1" t="str">
        <f ca="1">CELL("address",'Order form'!AC3)</f>
        <v>'[LIFTBOY1_Order form_2022.xlsm]Order form'!$AC$3</v>
      </c>
      <c r="B6" s="1" t="s">
        <v>199</v>
      </c>
      <c r="C6" s="1" t="s">
        <v>206</v>
      </c>
      <c r="D6" s="1" t="s">
        <v>206</v>
      </c>
      <c r="E6" s="1" t="s">
        <v>206</v>
      </c>
      <c r="F6" t="s">
        <v>487</v>
      </c>
    </row>
    <row r="7" spans="1:6" x14ac:dyDescent="0.25">
      <c r="A7" s="1" t="str">
        <f ca="1">CELL("address",'Order form'!O5)</f>
        <v>'[LIFTBOY1_Order form_2022.xlsm]Order form'!$O$5</v>
      </c>
      <c r="B7" s="1" t="s">
        <v>199</v>
      </c>
      <c r="C7" s="1" t="s">
        <v>207</v>
      </c>
      <c r="D7" s="1" t="s">
        <v>209</v>
      </c>
      <c r="E7" s="1" t="s">
        <v>450</v>
      </c>
      <c r="F7" t="s">
        <v>488</v>
      </c>
    </row>
    <row r="8" spans="1:6" x14ac:dyDescent="0.25">
      <c r="A8" s="1" t="str">
        <f ca="1">CELL("address",'Order form'!AA5)</f>
        <v>'[LIFTBOY1_Order form_2022.xlsm]Order form'!$AA$5</v>
      </c>
      <c r="B8" s="1" t="s">
        <v>199</v>
      </c>
      <c r="C8" s="1" t="s">
        <v>210</v>
      </c>
      <c r="D8" s="1" t="s">
        <v>212</v>
      </c>
      <c r="E8" s="1" t="s">
        <v>451</v>
      </c>
      <c r="F8" t="s">
        <v>489</v>
      </c>
    </row>
    <row r="9" spans="1:6" x14ac:dyDescent="0.25">
      <c r="A9" s="1" t="str">
        <f ca="1">CELL("address",'Order form'!O6)</f>
        <v>'[LIFTBOY1_Order form_2022.xlsm]Order form'!$O$6</v>
      </c>
      <c r="B9" s="1" t="s">
        <v>199</v>
      </c>
      <c r="C9" s="1" t="s">
        <v>459</v>
      </c>
      <c r="D9" s="1" t="s">
        <v>458</v>
      </c>
      <c r="E9" s="1" t="s">
        <v>457</v>
      </c>
      <c r="F9" t="s">
        <v>490</v>
      </c>
    </row>
    <row r="10" spans="1:6" x14ac:dyDescent="0.25">
      <c r="A10" s="1" t="str">
        <f ca="1">CELL("address",'Order form'!AA6)</f>
        <v>'[LIFTBOY1_Order form_2022.xlsm]Order form'!$AA$6</v>
      </c>
      <c r="B10" s="1" t="s">
        <v>199</v>
      </c>
      <c r="C10" s="1" t="s">
        <v>459</v>
      </c>
      <c r="D10" s="1" t="s">
        <v>458</v>
      </c>
      <c r="E10" s="1" t="s">
        <v>457</v>
      </c>
      <c r="F10" t="s">
        <v>490</v>
      </c>
    </row>
    <row r="11" spans="1:6" x14ac:dyDescent="0.25">
      <c r="A11" s="1" t="str">
        <f ca="1">CELL("address",'Order form'!O8)</f>
        <v>'[LIFTBOY1_Order form_2022.xlsm]Order form'!$O$8</v>
      </c>
      <c r="B11" s="1" t="s">
        <v>199</v>
      </c>
      <c r="C11" s="1" t="s">
        <v>214</v>
      </c>
      <c r="D11" s="1" t="s">
        <v>216</v>
      </c>
      <c r="E11" s="1" t="s">
        <v>460</v>
      </c>
      <c r="F11" t="s">
        <v>491</v>
      </c>
    </row>
    <row r="12" spans="1:6" x14ac:dyDescent="0.25">
      <c r="A12" s="1" t="str">
        <f ca="1">CELL("address",'Order form'!AA8)</f>
        <v>'[LIFTBOY1_Order form_2022.xlsm]Order form'!$AA$8</v>
      </c>
      <c r="B12" s="1" t="s">
        <v>199</v>
      </c>
      <c r="C12" s="1" t="s">
        <v>214</v>
      </c>
      <c r="D12" s="1" t="s">
        <v>216</v>
      </c>
      <c r="E12" s="1" t="s">
        <v>460</v>
      </c>
      <c r="F12" t="s">
        <v>491</v>
      </c>
    </row>
    <row r="13" spans="1:6" x14ac:dyDescent="0.25">
      <c r="A13" s="1" t="str">
        <f ca="1">CELL("address",'Order form'!O9)</f>
        <v>'[LIFTBOY1_Order form_2022.xlsm]Order form'!$O$9</v>
      </c>
      <c r="B13" s="1" t="s">
        <v>199</v>
      </c>
      <c r="C13" s="1" t="s">
        <v>217</v>
      </c>
      <c r="D13" s="1" t="s">
        <v>481</v>
      </c>
      <c r="E13" s="1" t="s">
        <v>218</v>
      </c>
      <c r="F13" t="s">
        <v>492</v>
      </c>
    </row>
    <row r="14" spans="1:6" x14ac:dyDescent="0.25">
      <c r="A14" s="1" t="str">
        <f ca="1">CELL("address",'Order form'!AA9)</f>
        <v>'[LIFTBOY1_Order form_2022.xlsm]Order form'!$AA$9</v>
      </c>
      <c r="B14" s="1" t="s">
        <v>199</v>
      </c>
      <c r="C14" s="1" t="s">
        <v>217</v>
      </c>
      <c r="D14" s="1" t="s">
        <v>481</v>
      </c>
      <c r="E14" s="1" t="s">
        <v>218</v>
      </c>
      <c r="F14" t="s">
        <v>492</v>
      </c>
    </row>
    <row r="15" spans="1:6" x14ac:dyDescent="0.25">
      <c r="A15" s="1" t="str">
        <f ca="1">CELL("address",'Order form'!O10)</f>
        <v>'[LIFTBOY1_Order form_2022.xlsm]Order form'!$O$10</v>
      </c>
      <c r="B15" s="1" t="s">
        <v>199</v>
      </c>
      <c r="C15" s="1" t="s">
        <v>220</v>
      </c>
      <c r="D15" s="1" t="s">
        <v>222</v>
      </c>
      <c r="E15" s="1" t="s">
        <v>221</v>
      </c>
      <c r="F15" t="s">
        <v>493</v>
      </c>
    </row>
    <row r="16" spans="1:6" x14ac:dyDescent="0.25">
      <c r="A16" s="1" t="str">
        <f ca="1">CELL("address",'Order form'!AA10)</f>
        <v>'[LIFTBOY1_Order form_2022.xlsm]Order form'!$AA$10</v>
      </c>
      <c r="B16" s="1" t="s">
        <v>199</v>
      </c>
      <c r="C16" s="1" t="s">
        <v>220</v>
      </c>
      <c r="D16" s="1" t="s">
        <v>222</v>
      </c>
      <c r="E16" s="1" t="s">
        <v>221</v>
      </c>
      <c r="F16" t="s">
        <v>493</v>
      </c>
    </row>
    <row r="17" spans="1:10" x14ac:dyDescent="0.25">
      <c r="A17" s="1" t="str">
        <f ca="1">CELL("address",'Order form'!O11)</f>
        <v>'[LIFTBOY1_Order form_2022.xlsm]Order form'!$O$11</v>
      </c>
      <c r="B17" s="1" t="s">
        <v>199</v>
      </c>
      <c r="C17" s="1" t="s">
        <v>223</v>
      </c>
      <c r="D17" s="1" t="s">
        <v>225</v>
      </c>
      <c r="E17" s="1" t="s">
        <v>461</v>
      </c>
      <c r="F17" t="s">
        <v>494</v>
      </c>
    </row>
    <row r="18" spans="1:10" x14ac:dyDescent="0.25">
      <c r="A18" s="1" t="str">
        <f ca="1">CELL("address",'Order form'!AA11)</f>
        <v>'[LIFTBOY1_Order form_2022.xlsm]Order form'!$AA$11</v>
      </c>
      <c r="B18" s="1" t="s">
        <v>199</v>
      </c>
      <c r="C18" s="1" t="s">
        <v>223</v>
      </c>
      <c r="D18" s="1" t="s">
        <v>225</v>
      </c>
      <c r="E18" s="1" t="s">
        <v>461</v>
      </c>
      <c r="F18" t="s">
        <v>494</v>
      </c>
    </row>
    <row r="19" spans="1:10" x14ac:dyDescent="0.25">
      <c r="A19" s="1" t="str">
        <f ca="1">CELL("address",'Order form'!O12)</f>
        <v>'[LIFTBOY1_Order form_2022.xlsm]Order form'!$O$12</v>
      </c>
      <c r="B19" s="1" t="s">
        <v>199</v>
      </c>
      <c r="C19" s="1" t="s">
        <v>475</v>
      </c>
      <c r="D19" s="1" t="s">
        <v>476</v>
      </c>
      <c r="E19" s="1" t="s">
        <v>477</v>
      </c>
      <c r="F19" t="s">
        <v>495</v>
      </c>
    </row>
    <row r="20" spans="1:10" x14ac:dyDescent="0.25">
      <c r="A20" s="1" t="str">
        <f ca="1">CELL("address",'Order form'!AA12)</f>
        <v>'[LIFTBOY1_Order form_2022.xlsm]Order form'!$AA$12</v>
      </c>
      <c r="B20" s="1" t="s">
        <v>199</v>
      </c>
      <c r="C20" s="1" t="s">
        <v>475</v>
      </c>
      <c r="D20" s="1" t="s">
        <v>476</v>
      </c>
      <c r="E20" s="1" t="s">
        <v>477</v>
      </c>
      <c r="F20" t="s">
        <v>495</v>
      </c>
    </row>
    <row r="21" spans="1:10" x14ac:dyDescent="0.25">
      <c r="A21" s="1" t="str">
        <f ca="1">CELL("address",'Order form'!B16)</f>
        <v>'[LIFTBOY1_Order form_2022.xlsm]Order form'!$B$16</v>
      </c>
      <c r="B21" s="1" t="s">
        <v>199</v>
      </c>
      <c r="C21" s="2" t="s">
        <v>250</v>
      </c>
      <c r="D21" s="2" t="s">
        <v>251</v>
      </c>
      <c r="E21" s="2" t="s">
        <v>441</v>
      </c>
      <c r="F21" t="s">
        <v>513</v>
      </c>
    </row>
    <row r="22" spans="1:10" x14ac:dyDescent="0.25">
      <c r="A22" s="1" t="str">
        <f ca="1">CELL("address",'Order form'!B18)</f>
        <v>'[LIFTBOY1_Order form_2022.xlsm]Order form'!$B$18</v>
      </c>
      <c r="B22" s="1" t="s">
        <v>199</v>
      </c>
      <c r="C22" s="2" t="s">
        <v>480</v>
      </c>
      <c r="D22" s="2" t="s">
        <v>479</v>
      </c>
      <c r="E22" s="2" t="s">
        <v>463</v>
      </c>
      <c r="F22" t="s">
        <v>497</v>
      </c>
    </row>
    <row r="23" spans="1:10" x14ac:dyDescent="0.25">
      <c r="A23" s="1" t="str">
        <f ca="1">CELL("address",'Order form'!H18)</f>
        <v>'[LIFTBOY1_Order form_2022.xlsm]Order form'!$H$18</v>
      </c>
      <c r="B23" s="1" t="s">
        <v>199</v>
      </c>
      <c r="C23" s="2" t="s">
        <v>14</v>
      </c>
      <c r="D23" s="2" t="s">
        <v>122</v>
      </c>
      <c r="E23" s="2" t="s">
        <v>442</v>
      </c>
      <c r="F23" t="s">
        <v>498</v>
      </c>
    </row>
    <row r="24" spans="1:10" x14ac:dyDescent="0.25">
      <c r="A24" s="1"/>
      <c r="B24" s="1"/>
      <c r="C24" s="2"/>
      <c r="D24" s="2"/>
      <c r="E24" s="34"/>
    </row>
    <row r="25" spans="1:10" x14ac:dyDescent="0.25">
      <c r="B25" s="1"/>
      <c r="G25" s="2" t="s">
        <v>173</v>
      </c>
      <c r="H25" s="2" t="s">
        <v>136</v>
      </c>
      <c r="I25" s="2" t="s">
        <v>228</v>
      </c>
      <c r="J25" t="s">
        <v>501</v>
      </c>
    </row>
    <row r="26" spans="1:10" x14ac:dyDescent="0.25">
      <c r="A26" s="1"/>
      <c r="B26" s="1"/>
      <c r="G26" s="2" t="s">
        <v>174</v>
      </c>
      <c r="H26" s="2" t="s">
        <v>137</v>
      </c>
      <c r="I26" s="2" t="s">
        <v>229</v>
      </c>
      <c r="J26" t="s">
        <v>502</v>
      </c>
    </row>
    <row r="27" spans="1:10" x14ac:dyDescent="0.25">
      <c r="A27" s="1"/>
      <c r="B27" s="1"/>
    </row>
    <row r="28" spans="1:10" x14ac:dyDescent="0.25">
      <c r="A28" s="1"/>
      <c r="B28" s="1"/>
      <c r="C28" s="2"/>
      <c r="D28" s="2"/>
      <c r="E28" s="34"/>
    </row>
    <row r="29" spans="1:10" x14ac:dyDescent="0.25">
      <c r="A29" s="1" t="str">
        <f ca="1">CELL("address",'Order form'!B21)</f>
        <v>'[LIFTBOY1_Order form_2022.xlsm]Order form'!$B$21</v>
      </c>
      <c r="B29" s="1" t="s">
        <v>199</v>
      </c>
      <c r="C29" s="54" t="s">
        <v>519</v>
      </c>
      <c r="D29" s="54" t="s">
        <v>520</v>
      </c>
      <c r="E29" s="54" t="s">
        <v>521</v>
      </c>
      <c r="F29" t="s">
        <v>522</v>
      </c>
    </row>
    <row r="30" spans="1:10" x14ac:dyDescent="0.25">
      <c r="A30" s="1" t="str">
        <f ca="1">CELL("address",'Order form'!B22)</f>
        <v>'[LIFTBOY1_Order form_2022.xlsm]Order form'!$B$22</v>
      </c>
      <c r="B30" s="1" t="s">
        <v>199</v>
      </c>
      <c r="C30" s="88" t="s">
        <v>660</v>
      </c>
      <c r="D30" s="88" t="s">
        <v>661</v>
      </c>
      <c r="E30" s="88" t="s">
        <v>662</v>
      </c>
      <c r="F30" t="s">
        <v>663</v>
      </c>
    </row>
    <row r="31" spans="1:10" x14ac:dyDescent="0.25">
      <c r="A31" s="1" t="str">
        <f ca="1">CELL("address",'Order form'!B23)</f>
        <v>'[LIFTBOY1_Order form_2022.xlsm]Order form'!$B$23</v>
      </c>
      <c r="B31" s="1" t="s">
        <v>199</v>
      </c>
      <c r="C31" s="54" t="s">
        <v>523</v>
      </c>
      <c r="D31" s="55" t="s">
        <v>524</v>
      </c>
      <c r="E31" s="6" t="s">
        <v>526</v>
      </c>
      <c r="F31" t="s">
        <v>525</v>
      </c>
    </row>
    <row r="32" spans="1:10" x14ac:dyDescent="0.25">
      <c r="A32" s="1" t="str">
        <f ca="1">CELL("address",'Order form'!B24)</f>
        <v>'[LIFTBOY1_Order form_2022.xlsm]Order form'!$B$24</v>
      </c>
      <c r="B32" s="1" t="s">
        <v>199</v>
      </c>
      <c r="C32" s="2" t="s">
        <v>94</v>
      </c>
      <c r="D32" s="2" t="s">
        <v>124</v>
      </c>
      <c r="E32" s="2" t="s">
        <v>462</v>
      </c>
      <c r="F32" t="s">
        <v>496</v>
      </c>
    </row>
    <row r="33" spans="1:6" x14ac:dyDescent="0.25">
      <c r="A33" s="1" t="str">
        <f ca="1">CELL("address",'Order form'!B25)</f>
        <v>'[LIFTBOY1_Order form_2022.xlsm]Order form'!$B$25</v>
      </c>
      <c r="B33" s="1" t="s">
        <v>199</v>
      </c>
      <c r="C33" s="56" t="s">
        <v>527</v>
      </c>
      <c r="D33" s="56" t="s">
        <v>528</v>
      </c>
      <c r="E33" s="6" t="s">
        <v>530</v>
      </c>
      <c r="F33" t="s">
        <v>529</v>
      </c>
    </row>
    <row r="34" spans="1:6" x14ac:dyDescent="0.25">
      <c r="A34" s="1" t="str">
        <f ca="1">CELL("address",'Order form'!B26)</f>
        <v>'[LIFTBOY1_Order form_2022.xlsm]Order form'!$B$26</v>
      </c>
      <c r="B34" s="1" t="s">
        <v>199</v>
      </c>
      <c r="C34" s="56" t="s">
        <v>531</v>
      </c>
      <c r="D34" s="87" t="s">
        <v>540</v>
      </c>
      <c r="E34" s="87" t="s">
        <v>534</v>
      </c>
      <c r="F34" s="87" t="s">
        <v>537</v>
      </c>
    </row>
    <row r="35" spans="1:6" x14ac:dyDescent="0.25">
      <c r="A35" s="1" t="str">
        <f ca="1">CELL("address",'Order form'!B27)</f>
        <v>'[LIFTBOY1_Order form_2022.xlsm]Order form'!$B$27</v>
      </c>
      <c r="B35" s="1" t="s">
        <v>199</v>
      </c>
      <c r="C35" s="87" t="s">
        <v>532</v>
      </c>
      <c r="D35" s="87" t="s">
        <v>541</v>
      </c>
      <c r="E35" s="87" t="s">
        <v>535</v>
      </c>
      <c r="F35" s="87" t="s">
        <v>538</v>
      </c>
    </row>
    <row r="36" spans="1:6" x14ac:dyDescent="0.25">
      <c r="A36" s="1" t="str">
        <f ca="1">CELL("address",'Order form'!B28)</f>
        <v>'[LIFTBOY1_Order form_2022.xlsm]Order form'!$B$28</v>
      </c>
      <c r="B36" s="1" t="s">
        <v>199</v>
      </c>
      <c r="C36" s="56" t="s">
        <v>533</v>
      </c>
      <c r="D36" s="85" t="s">
        <v>641</v>
      </c>
      <c r="E36" s="56" t="s">
        <v>536</v>
      </c>
      <c r="F36" s="56" t="s">
        <v>539</v>
      </c>
    </row>
    <row r="37" spans="1:6" x14ac:dyDescent="0.25">
      <c r="A37" s="1" t="str">
        <f ca="1">CELL("address",'Order form'!AN21)</f>
        <v>'[LIFTBOY1_Order form_2022.xlsm]Order form'!$AN$21</v>
      </c>
      <c r="B37" s="1" t="s">
        <v>199</v>
      </c>
      <c r="C37" s="87" t="s">
        <v>643</v>
      </c>
      <c r="D37" s="87" t="s">
        <v>645</v>
      </c>
      <c r="E37" s="87" t="s">
        <v>650</v>
      </c>
      <c r="F37" s="87" t="s">
        <v>648</v>
      </c>
    </row>
    <row r="38" spans="1:6" x14ac:dyDescent="0.25">
      <c r="A38" s="1" t="str">
        <f ca="1">CELL("address",'Order form'!AO21)</f>
        <v>'[LIFTBOY1_Order form_2022.xlsm]Order form'!$AO$21</v>
      </c>
      <c r="B38" s="1" t="s">
        <v>199</v>
      </c>
      <c r="C38" s="87" t="s">
        <v>644</v>
      </c>
      <c r="D38" s="87" t="s">
        <v>646</v>
      </c>
      <c r="E38" s="87" t="s">
        <v>651</v>
      </c>
      <c r="F38" s="87" t="s">
        <v>649</v>
      </c>
    </row>
    <row r="39" spans="1:6" x14ac:dyDescent="0.25">
      <c r="A39" s="1" t="str">
        <f ca="1">CELL("address",'Order form'!AN27)</f>
        <v>'[LIFTBOY1_Order form_2022.xlsm]Order form'!$AN$27</v>
      </c>
      <c r="B39" s="1" t="s">
        <v>199</v>
      </c>
      <c r="C39" s="87" t="s">
        <v>652</v>
      </c>
      <c r="D39" s="87" t="s">
        <v>654</v>
      </c>
      <c r="E39" s="87" t="s">
        <v>656</v>
      </c>
      <c r="F39" s="87" t="s">
        <v>658</v>
      </c>
    </row>
    <row r="40" spans="1:6" x14ac:dyDescent="0.25">
      <c r="A40" s="1" t="str">
        <f ca="1">CELL("address",'Order form'!AO27)</f>
        <v>'[LIFTBOY1_Order form_2022.xlsm]Order form'!$AO$27</v>
      </c>
      <c r="B40" s="1" t="s">
        <v>199</v>
      </c>
      <c r="C40" s="87" t="s">
        <v>653</v>
      </c>
      <c r="D40" s="87" t="s">
        <v>655</v>
      </c>
      <c r="E40" s="87" t="s">
        <v>657</v>
      </c>
      <c r="F40" s="87" t="s">
        <v>659</v>
      </c>
    </row>
    <row r="41" spans="1:6" x14ac:dyDescent="0.25">
      <c r="A41" s="1"/>
      <c r="B41" s="1"/>
      <c r="C41" s="56"/>
      <c r="D41" s="56"/>
      <c r="E41" s="56"/>
      <c r="F41" s="56"/>
    </row>
    <row r="42" spans="1:6" x14ac:dyDescent="0.25">
      <c r="A42" s="1" t="str">
        <f ca="1">CELL("address",'Order form'!Q21)</f>
        <v>'[LIFTBOY1_Order form_2022.xlsm]Order form'!$Q$21</v>
      </c>
      <c r="B42" s="93" t="s">
        <v>199</v>
      </c>
      <c r="C42" s="97" t="s">
        <v>715</v>
      </c>
      <c r="D42" s="97" t="s">
        <v>716</v>
      </c>
      <c r="E42" s="97" t="s">
        <v>717</v>
      </c>
      <c r="F42" s="97" t="s">
        <v>718</v>
      </c>
    </row>
    <row r="43" spans="1:6" x14ac:dyDescent="0.25">
      <c r="A43" s="1"/>
      <c r="B43" s="1"/>
      <c r="C43" s="54"/>
      <c r="D43" s="54"/>
      <c r="E43" s="54"/>
      <c r="F43" s="54"/>
    </row>
    <row r="44" spans="1:6" x14ac:dyDescent="0.25">
      <c r="A44" s="1"/>
      <c r="B44" s="1"/>
      <c r="C44" s="54"/>
      <c r="D44" s="54"/>
      <c r="E44" s="54"/>
      <c r="F44" s="54"/>
    </row>
    <row r="45" spans="1:6" x14ac:dyDescent="0.25">
      <c r="A45" s="1" t="str">
        <f ca="1">CELL("address",'Order form'!Q23)</f>
        <v>'[LIFTBOY1_Order form_2022.xlsm]Order form'!$Q$23</v>
      </c>
      <c r="B45" s="1" t="s">
        <v>227</v>
      </c>
      <c r="C45" s="52" t="s">
        <v>514</v>
      </c>
      <c r="D45" s="52" t="s">
        <v>515</v>
      </c>
      <c r="E45" s="52" t="s">
        <v>516</v>
      </c>
      <c r="F45" t="s">
        <v>517</v>
      </c>
    </row>
    <row r="46" spans="1:6" x14ac:dyDescent="0.25">
      <c r="A46" s="1" t="str">
        <f ca="1">CELL("address",'Order form'!Q23)</f>
        <v>'[LIFTBOY1_Order form_2022.xlsm]Order form'!$Q$23</v>
      </c>
      <c r="B46" s="1" t="s">
        <v>227</v>
      </c>
      <c r="C46" s="35" t="s">
        <v>109</v>
      </c>
      <c r="D46" s="35" t="s">
        <v>183</v>
      </c>
      <c r="E46" s="35" t="s">
        <v>395</v>
      </c>
      <c r="F46" t="s">
        <v>504</v>
      </c>
    </row>
    <row r="47" spans="1:6" x14ac:dyDescent="0.25">
      <c r="A47" s="1" t="str">
        <f ca="1">CELL("address",'Order form'!Q24)</f>
        <v>'[LIFTBOY1_Order form_2022.xlsm]Order form'!$Q$24</v>
      </c>
      <c r="B47" s="1" t="s">
        <v>227</v>
      </c>
      <c r="C47" s="2" t="s">
        <v>102</v>
      </c>
      <c r="D47" s="2" t="s">
        <v>134</v>
      </c>
      <c r="E47" s="2" t="s">
        <v>443</v>
      </c>
      <c r="F47" t="s">
        <v>499</v>
      </c>
    </row>
    <row r="48" spans="1:6" x14ac:dyDescent="0.25">
      <c r="A48" s="1" t="str">
        <f ca="1">CELL("address",'Order form'!Q24)</f>
        <v>'[LIFTBOY1_Order form_2022.xlsm]Order form'!$Q$24</v>
      </c>
      <c r="B48" s="1" t="s">
        <v>227</v>
      </c>
      <c r="C48" s="2" t="s">
        <v>172</v>
      </c>
      <c r="D48" s="2" t="s">
        <v>135</v>
      </c>
      <c r="E48" s="2" t="s">
        <v>444</v>
      </c>
      <c r="F48" t="s">
        <v>500</v>
      </c>
    </row>
    <row r="49" spans="1:14" x14ac:dyDescent="0.25">
      <c r="A49" s="1" t="str">
        <f ca="1">CELL("address",'Order form'!Q25)</f>
        <v>'[LIFTBOY1_Order form_2022.xlsm]Order form'!$Q$25</v>
      </c>
      <c r="B49" s="1" t="s">
        <v>227</v>
      </c>
      <c r="C49" s="35" t="s">
        <v>464</v>
      </c>
      <c r="D49" s="35" t="s">
        <v>466</v>
      </c>
      <c r="E49" s="37" t="s">
        <v>473</v>
      </c>
      <c r="F49" t="s">
        <v>503</v>
      </c>
    </row>
    <row r="50" spans="1:14" x14ac:dyDescent="0.25">
      <c r="A50" s="1" t="str">
        <f ca="1">CELL("address",'Order form'!Q25)</f>
        <v>'[LIFTBOY1_Order form_2022.xlsm]Order form'!$Q$25</v>
      </c>
      <c r="B50" s="1" t="s">
        <v>227</v>
      </c>
      <c r="C50" s="35" t="s">
        <v>465</v>
      </c>
      <c r="D50" s="35" t="s">
        <v>467</v>
      </c>
      <c r="E50" s="37" t="s">
        <v>474</v>
      </c>
      <c r="F50" t="s">
        <v>465</v>
      </c>
    </row>
    <row r="51" spans="1:14" x14ac:dyDescent="0.25">
      <c r="A51" s="1" t="str">
        <f ca="1">CELL("address",'Order form'!Q26)</f>
        <v>'[LIFTBOY1_Order form_2022.xlsm]Order form'!$Q$26</v>
      </c>
      <c r="B51" s="1" t="s">
        <v>227</v>
      </c>
      <c r="C51" s="57" t="s">
        <v>514</v>
      </c>
      <c r="D51" s="57" t="s">
        <v>515</v>
      </c>
      <c r="E51" s="57" t="s">
        <v>548</v>
      </c>
      <c r="F51" t="s">
        <v>517</v>
      </c>
    </row>
    <row r="52" spans="1:14" x14ac:dyDescent="0.25">
      <c r="A52" s="1" t="str">
        <f ca="1">CELL("address",'Order form'!Q26)</f>
        <v>'[LIFTBOY1_Order form_2022.xlsm]Order form'!$Q$26</v>
      </c>
      <c r="B52" s="1" t="s">
        <v>227</v>
      </c>
      <c r="C52" s="57" t="s">
        <v>542</v>
      </c>
      <c r="D52" s="57" t="s">
        <v>544</v>
      </c>
      <c r="E52" s="2" t="s">
        <v>546</v>
      </c>
      <c r="F52" t="s">
        <v>549</v>
      </c>
    </row>
    <row r="53" spans="1:14" x14ac:dyDescent="0.25">
      <c r="A53" s="1" t="str">
        <f ca="1">CELL("address",'Order form'!Q26)</f>
        <v>'[LIFTBOY1_Order form_2022.xlsm]Order form'!$Q$26</v>
      </c>
      <c r="B53" s="1" t="s">
        <v>227</v>
      </c>
      <c r="C53" s="57" t="s">
        <v>543</v>
      </c>
      <c r="D53" s="57" t="s">
        <v>545</v>
      </c>
      <c r="E53" s="2" t="s">
        <v>547</v>
      </c>
      <c r="F53" t="s">
        <v>550</v>
      </c>
    </row>
    <row r="54" spans="1:14" x14ac:dyDescent="0.25">
      <c r="A54" s="1" t="str">
        <f ca="1">CELL("address",'Order form'!Q27)</f>
        <v>'[LIFTBOY1_Order form_2022.xlsm]Order form'!$Q$27</v>
      </c>
      <c r="B54" s="1" t="s">
        <v>227</v>
      </c>
      <c r="C54" s="57" t="s">
        <v>514</v>
      </c>
      <c r="D54" s="57" t="s">
        <v>515</v>
      </c>
      <c r="E54" s="57" t="s">
        <v>548</v>
      </c>
      <c r="F54" t="s">
        <v>517</v>
      </c>
    </row>
    <row r="55" spans="1:14" x14ac:dyDescent="0.25">
      <c r="A55" s="1" t="str">
        <f ca="1">CELL("address",'Order form'!Q27)</f>
        <v>'[LIFTBOY1_Order form_2022.xlsm]Order form'!$Q$27</v>
      </c>
      <c r="B55" s="1" t="s">
        <v>227</v>
      </c>
      <c r="C55" s="57" t="s">
        <v>542</v>
      </c>
      <c r="D55" s="57" t="s">
        <v>544</v>
      </c>
      <c r="E55" s="2" t="s">
        <v>546</v>
      </c>
      <c r="F55" t="s">
        <v>549</v>
      </c>
    </row>
    <row r="56" spans="1:14" x14ac:dyDescent="0.25">
      <c r="A56" s="1" t="str">
        <f ca="1">CELL("address",'Order form'!Q27)</f>
        <v>'[LIFTBOY1_Order form_2022.xlsm]Order form'!$Q$27</v>
      </c>
      <c r="B56" s="1" t="s">
        <v>227</v>
      </c>
      <c r="C56" s="57" t="s">
        <v>543</v>
      </c>
      <c r="D56" s="57" t="s">
        <v>545</v>
      </c>
      <c r="E56" s="2" t="s">
        <v>547</v>
      </c>
      <c r="F56" t="s">
        <v>550</v>
      </c>
    </row>
    <row r="57" spans="1:14" x14ac:dyDescent="0.25">
      <c r="A57" s="1" t="str">
        <f ca="1">CELL("address",'Order form'!Q28)</f>
        <v>'[LIFTBOY1_Order form_2022.xlsm]Order form'!$Q$28</v>
      </c>
      <c r="B57" s="1" t="s">
        <v>227</v>
      </c>
      <c r="C57" s="36" t="s">
        <v>89</v>
      </c>
      <c r="D57" s="36" t="s">
        <v>141</v>
      </c>
      <c r="E57" s="36" t="s">
        <v>89</v>
      </c>
      <c r="F57" t="s">
        <v>507</v>
      </c>
    </row>
    <row r="58" spans="1:14" x14ac:dyDescent="0.25">
      <c r="A58" s="1" t="str">
        <f ca="1">CELL("address",'Order form'!Q28)</f>
        <v>'[LIFTBOY1_Order form_2022.xlsm]Order form'!$Q$28</v>
      </c>
      <c r="B58" s="1" t="s">
        <v>227</v>
      </c>
      <c r="C58" s="89" t="s">
        <v>669</v>
      </c>
      <c r="D58" s="89" t="s">
        <v>670</v>
      </c>
      <c r="E58" s="89" t="s">
        <v>669</v>
      </c>
      <c r="F58" t="s">
        <v>671</v>
      </c>
    </row>
    <row r="59" spans="1:14" x14ac:dyDescent="0.25">
      <c r="A59" s="1" t="str">
        <f ca="1">CELL("address",'Order form'!Q28)</f>
        <v>'[LIFTBOY1_Order form_2022.xlsm]Order form'!$Q$28</v>
      </c>
      <c r="B59" s="1" t="s">
        <v>227</v>
      </c>
      <c r="C59" s="37" t="s">
        <v>471</v>
      </c>
      <c r="D59" s="37" t="s">
        <v>471</v>
      </c>
      <c r="E59" s="37" t="s">
        <v>471</v>
      </c>
      <c r="F59" s="37" t="s">
        <v>471</v>
      </c>
    </row>
    <row r="60" spans="1:14" x14ac:dyDescent="0.25">
      <c r="A60" s="1"/>
      <c r="B60" s="1"/>
      <c r="C60" s="37"/>
      <c r="D60" s="37"/>
      <c r="E60" s="37"/>
      <c r="F60" s="37"/>
    </row>
    <row r="61" spans="1:14" x14ac:dyDescent="0.25">
      <c r="A61" s="1" t="str">
        <f ca="1">CELL("address",'Order form'!AM23)</f>
        <v>'[LIFTBOY1_Order form_2022.xlsm]Order form'!$AM$23</v>
      </c>
      <c r="B61" s="86" t="s">
        <v>291</v>
      </c>
      <c r="C61" s="92" t="s">
        <v>686</v>
      </c>
      <c r="D61" s="92" t="s">
        <v>687</v>
      </c>
      <c r="E61" s="92" t="s">
        <v>689</v>
      </c>
      <c r="F61" s="92" t="s">
        <v>688</v>
      </c>
    </row>
    <row r="62" spans="1:14" x14ac:dyDescent="0.25">
      <c r="A62" s="1" t="str">
        <f ca="1">CELL("address",'Order form'!AM26)</f>
        <v>'[LIFTBOY1_Order form_2022.xlsm]Order form'!$AM$26</v>
      </c>
      <c r="B62" s="86" t="s">
        <v>291</v>
      </c>
      <c r="C62" s="92" t="s">
        <v>685</v>
      </c>
      <c r="D62" s="92" t="s">
        <v>691</v>
      </c>
      <c r="E62" s="92" t="s">
        <v>693</v>
      </c>
      <c r="F62" s="92" t="s">
        <v>695</v>
      </c>
      <c r="G62" s="37"/>
      <c r="H62" s="37"/>
      <c r="I62" s="37"/>
      <c r="J62" s="37"/>
      <c r="K62" s="37"/>
      <c r="L62" s="37"/>
      <c r="M62" s="37"/>
      <c r="N62" s="37"/>
    </row>
    <row r="63" spans="1:14" x14ac:dyDescent="0.25">
      <c r="A63" s="1" t="str">
        <f ca="1">CELL("address",'Order form'!AM27)</f>
        <v>'[LIFTBOY1_Order form_2022.xlsm]Order form'!$AM$27</v>
      </c>
      <c r="B63" s="86" t="s">
        <v>291</v>
      </c>
      <c r="C63" s="92" t="s">
        <v>690</v>
      </c>
      <c r="D63" s="92" t="s">
        <v>692</v>
      </c>
      <c r="E63" s="92" t="s">
        <v>694</v>
      </c>
      <c r="F63" s="92" t="s">
        <v>696</v>
      </c>
      <c r="G63" s="37"/>
      <c r="H63" s="37"/>
      <c r="I63" s="37"/>
      <c r="J63" s="37"/>
      <c r="K63" s="37"/>
      <c r="L63" s="37"/>
      <c r="M63" s="37"/>
      <c r="N63" s="37"/>
    </row>
    <row r="64" spans="1:14" x14ac:dyDescent="0.25">
      <c r="A64" s="1" t="str">
        <f ca="1">CELL("address",'Order form'!AM37)</f>
        <v>'[LIFTBOY1_Order form_2022.xlsm]Order form'!$AM$37</v>
      </c>
      <c r="B64" s="86" t="s">
        <v>291</v>
      </c>
      <c r="C64" s="97" t="s">
        <v>726</v>
      </c>
      <c r="D64" s="97" t="s">
        <v>733</v>
      </c>
      <c r="E64" s="97" t="s">
        <v>727</v>
      </c>
      <c r="F64" s="97" t="s">
        <v>728</v>
      </c>
      <c r="G64" s="37"/>
      <c r="H64" s="37"/>
      <c r="I64" s="37"/>
      <c r="J64" s="37"/>
      <c r="K64" s="37"/>
      <c r="L64" s="37"/>
      <c r="M64" s="37"/>
      <c r="N64" s="37"/>
    </row>
    <row r="65" spans="1:14" x14ac:dyDescent="0.25">
      <c r="A65" s="1" t="str">
        <f ca="1">CELL("address",'Order form'!AM43)</f>
        <v>'[LIFTBOY1_Order form_2022.xlsm]Order form'!$AM$43</v>
      </c>
      <c r="B65" s="86" t="s">
        <v>291</v>
      </c>
      <c r="C65" s="97" t="s">
        <v>729</v>
      </c>
      <c r="D65" s="97" t="s">
        <v>730</v>
      </c>
      <c r="E65" s="97" t="s">
        <v>731</v>
      </c>
      <c r="F65" s="97" t="s">
        <v>732</v>
      </c>
      <c r="G65" s="37"/>
      <c r="H65" s="37"/>
      <c r="I65" s="37"/>
      <c r="J65" s="37"/>
      <c r="K65" s="37"/>
      <c r="L65" s="37"/>
      <c r="M65" s="37"/>
      <c r="N65" s="37"/>
    </row>
    <row r="66" spans="1:14" x14ac:dyDescent="0.25">
      <c r="A66" s="1" t="str">
        <f ca="1">CELL("address",'Order form'!AN39)</f>
        <v>'[LIFTBOY1_Order form_2022.xlsm]Order form'!$AN$39</v>
      </c>
      <c r="B66" s="86" t="s">
        <v>199</v>
      </c>
      <c r="C66" s="92" t="s">
        <v>697</v>
      </c>
      <c r="D66" s="92" t="s">
        <v>698</v>
      </c>
      <c r="E66" s="92" t="s">
        <v>699</v>
      </c>
      <c r="F66" s="92" t="s">
        <v>700</v>
      </c>
      <c r="G66" s="37"/>
      <c r="H66" s="37"/>
      <c r="I66" s="37"/>
      <c r="J66" s="37"/>
      <c r="K66" s="37"/>
      <c r="L66" s="37"/>
      <c r="M66" s="37"/>
      <c r="N66" s="37"/>
    </row>
    <row r="67" spans="1:14" x14ac:dyDescent="0.25">
      <c r="A67" s="1" t="str">
        <f ca="1">CELL("address",'Order form'!AN44)</f>
        <v>'[LIFTBOY1_Order form_2022.xlsm]Order form'!$AN$44</v>
      </c>
      <c r="B67" s="86" t="s">
        <v>199</v>
      </c>
      <c r="C67" s="88" t="s">
        <v>174</v>
      </c>
      <c r="D67" s="88" t="s">
        <v>137</v>
      </c>
      <c r="E67" s="88" t="s">
        <v>647</v>
      </c>
      <c r="F67" s="88" t="s">
        <v>502</v>
      </c>
      <c r="G67" s="37"/>
      <c r="H67" s="37"/>
      <c r="I67" s="37"/>
      <c r="J67" s="37"/>
      <c r="K67" s="37"/>
      <c r="L67" s="37"/>
      <c r="M67" s="37"/>
      <c r="N67" s="37"/>
    </row>
    <row r="68" spans="1:14" x14ac:dyDescent="0.25">
      <c r="A68" s="1" t="str">
        <f ca="1">CELL("address",'Order form'!AN42)</f>
        <v>'[LIFTBOY1_Order form_2022.xlsm]Order form'!$AN$42</v>
      </c>
      <c r="B68" s="86" t="s">
        <v>199</v>
      </c>
      <c r="C68" s="88" t="s">
        <v>173</v>
      </c>
      <c r="D68" s="88" t="s">
        <v>136</v>
      </c>
      <c r="E68" s="88" t="s">
        <v>668</v>
      </c>
      <c r="F68" s="88" t="s">
        <v>501</v>
      </c>
      <c r="G68" s="37"/>
      <c r="H68" s="37"/>
      <c r="I68" s="37"/>
      <c r="J68" s="37"/>
      <c r="K68" s="37"/>
      <c r="L68" s="37"/>
      <c r="M68" s="37"/>
      <c r="N68" s="37"/>
    </row>
    <row r="69" spans="1:14" x14ac:dyDescent="0.25">
      <c r="A69" s="1" t="str">
        <f ca="1">CELL("address",'Order form'!B30)</f>
        <v>'[LIFTBOY1_Order form_2022.xlsm]Order form'!$B$30</v>
      </c>
      <c r="B69" s="1" t="s">
        <v>199</v>
      </c>
      <c r="C69" s="37" t="s">
        <v>551</v>
      </c>
      <c r="D69" s="37" t="s">
        <v>552</v>
      </c>
      <c r="E69" s="37" t="s">
        <v>553</v>
      </c>
      <c r="F69" s="37" t="s">
        <v>554</v>
      </c>
      <c r="G69" s="37"/>
      <c r="H69" s="37"/>
      <c r="I69" s="37"/>
      <c r="J69" s="37"/>
      <c r="K69" s="37"/>
      <c r="L69" s="37"/>
      <c r="M69" s="37"/>
      <c r="N69" s="37"/>
    </row>
    <row r="70" spans="1:14" x14ac:dyDescent="0.25">
      <c r="A70" s="1" t="str">
        <f ca="1">CELL("address",'Order form'!B31)</f>
        <v>'[LIFTBOY1_Order form_2022.xlsm]Order form'!$B$31</v>
      </c>
      <c r="B70" s="1" t="s">
        <v>199</v>
      </c>
      <c r="C70" s="37" t="s">
        <v>555</v>
      </c>
      <c r="D70" s="37" t="s">
        <v>561</v>
      </c>
      <c r="E70" s="37" t="s">
        <v>566</v>
      </c>
      <c r="F70" s="37" t="s">
        <v>563</v>
      </c>
      <c r="G70" s="37"/>
      <c r="H70" s="37"/>
      <c r="I70" s="37"/>
      <c r="J70" s="37"/>
      <c r="K70" s="37"/>
      <c r="L70" s="37"/>
      <c r="M70" s="37"/>
      <c r="N70" s="37"/>
    </row>
    <row r="71" spans="1:14" x14ac:dyDescent="0.25">
      <c r="A71" s="1" t="str">
        <f ca="1">CELL("address",'Order form'!B32)</f>
        <v>'[LIFTBOY1_Order form_2022.xlsm]Order form'!$B$32</v>
      </c>
      <c r="B71" s="1" t="s">
        <v>199</v>
      </c>
      <c r="C71" s="37" t="s">
        <v>556</v>
      </c>
      <c r="D71" s="37" t="s">
        <v>562</v>
      </c>
      <c r="E71" s="37" t="s">
        <v>565</v>
      </c>
      <c r="F71" s="37" t="s">
        <v>564</v>
      </c>
      <c r="G71" s="37"/>
      <c r="H71" s="37"/>
      <c r="I71" s="37"/>
      <c r="J71" s="37"/>
      <c r="K71" s="37"/>
      <c r="L71" s="37"/>
      <c r="M71" s="37"/>
      <c r="N71" s="37"/>
    </row>
    <row r="72" spans="1:14" x14ac:dyDescent="0.25">
      <c r="A72" s="1" t="str">
        <f ca="1">CELL("address",'Order form'!B33)</f>
        <v>'[LIFTBOY1_Order form_2022.xlsm]Order form'!$B$33</v>
      </c>
      <c r="B72" s="1" t="s">
        <v>199</v>
      </c>
      <c r="C72" s="90" t="s">
        <v>672</v>
      </c>
      <c r="D72" s="95" t="s">
        <v>714</v>
      </c>
      <c r="E72" s="90" t="s">
        <v>678</v>
      </c>
      <c r="F72" s="90" t="s">
        <v>676</v>
      </c>
      <c r="G72" s="37"/>
      <c r="H72" s="37"/>
      <c r="I72" s="37"/>
      <c r="J72" s="37"/>
      <c r="K72" s="37"/>
      <c r="L72" s="37"/>
      <c r="M72" s="37"/>
      <c r="N72" s="37"/>
    </row>
    <row r="73" spans="1:14" x14ac:dyDescent="0.25">
      <c r="A73" s="1" t="str">
        <f ca="1">CELL("address",'Order form'!B34)</f>
        <v>'[LIFTBOY1_Order form_2022.xlsm]Order form'!$B$34</v>
      </c>
      <c r="B73" s="1" t="s">
        <v>199</v>
      </c>
      <c r="C73" s="90" t="s">
        <v>673</v>
      </c>
      <c r="D73" s="90" t="s">
        <v>674</v>
      </c>
      <c r="E73" s="90" t="s">
        <v>675</v>
      </c>
      <c r="F73" s="90" t="s">
        <v>677</v>
      </c>
      <c r="G73" s="37"/>
      <c r="H73" s="37"/>
      <c r="I73" s="37"/>
      <c r="J73" s="37"/>
      <c r="K73" s="37"/>
      <c r="L73" s="37"/>
      <c r="M73" s="37"/>
      <c r="N73" s="37"/>
    </row>
    <row r="74" spans="1:14" x14ac:dyDescent="0.25">
      <c r="A74" s="1" t="str">
        <f ca="1">CELL("address",'Order form'!B35)</f>
        <v>'[LIFTBOY1_Order form_2022.xlsm]Order form'!$B$35</v>
      </c>
      <c r="B74" s="1" t="s">
        <v>199</v>
      </c>
      <c r="C74" s="90" t="s">
        <v>680</v>
      </c>
      <c r="D74" s="90" t="s">
        <v>679</v>
      </c>
      <c r="E74" s="90" t="s">
        <v>681</v>
      </c>
      <c r="F74" s="37" t="s">
        <v>682</v>
      </c>
      <c r="G74" s="37"/>
      <c r="H74" s="37"/>
      <c r="I74" s="37"/>
      <c r="J74" s="37"/>
      <c r="K74" s="37"/>
      <c r="L74" s="37"/>
      <c r="M74" s="37"/>
      <c r="N74" s="37"/>
    </row>
    <row r="75" spans="1:14" x14ac:dyDescent="0.25">
      <c r="A75" s="1" t="str">
        <f ca="1">CELL("address",'Order form'!B36)</f>
        <v>'[LIFTBOY1_Order form_2022.xlsm]Order form'!$B$36</v>
      </c>
      <c r="B75" s="1" t="s">
        <v>199</v>
      </c>
      <c r="C75" s="97" t="s">
        <v>719</v>
      </c>
      <c r="D75" s="97" t="s">
        <v>721</v>
      </c>
      <c r="E75" s="97" t="s">
        <v>722</v>
      </c>
      <c r="F75" s="97" t="s">
        <v>724</v>
      </c>
      <c r="G75" s="37"/>
      <c r="H75" s="37"/>
      <c r="I75" s="37"/>
      <c r="J75" s="37"/>
      <c r="K75" s="37"/>
      <c r="L75" s="37"/>
      <c r="M75" s="37"/>
      <c r="N75" s="37"/>
    </row>
    <row r="76" spans="1:14" x14ac:dyDescent="0.25">
      <c r="A76" s="1" t="str">
        <f ca="1">CELL("address",'Order form'!B37)</f>
        <v>'[LIFTBOY1_Order form_2022.xlsm]Order form'!$B$37</v>
      </c>
      <c r="B76" s="1" t="s">
        <v>199</v>
      </c>
      <c r="C76" s="37" t="s">
        <v>557</v>
      </c>
      <c r="D76" s="97" t="s">
        <v>720</v>
      </c>
      <c r="E76" s="97" t="s">
        <v>723</v>
      </c>
      <c r="F76" s="97" t="s">
        <v>725</v>
      </c>
      <c r="G76" s="37"/>
      <c r="H76" s="37"/>
      <c r="I76" s="37"/>
      <c r="J76" s="37"/>
      <c r="K76" s="37"/>
      <c r="L76" s="37"/>
      <c r="M76" s="37"/>
      <c r="N76" s="37"/>
    </row>
    <row r="77" spans="1:14" x14ac:dyDescent="0.25">
      <c r="A77" s="1"/>
      <c r="B77" s="1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</row>
    <row r="78" spans="1:14" x14ac:dyDescent="0.25">
      <c r="A78" s="1" t="str">
        <f ca="1">CELL("address",'Order form'!B39)</f>
        <v>'[LIFTBOY1_Order form_2022.xlsm]Order form'!$B$39</v>
      </c>
      <c r="B78" s="1" t="s">
        <v>199</v>
      </c>
      <c r="C78" s="37" t="s">
        <v>558</v>
      </c>
      <c r="D78" s="37" t="s">
        <v>567</v>
      </c>
      <c r="E78" s="37" t="s">
        <v>569</v>
      </c>
      <c r="F78" s="37" t="s">
        <v>568</v>
      </c>
      <c r="G78" s="37"/>
      <c r="H78" s="37"/>
      <c r="I78" s="37"/>
      <c r="J78" s="37"/>
      <c r="K78" s="37"/>
      <c r="L78" s="37"/>
      <c r="M78" s="37"/>
      <c r="N78" s="37"/>
    </row>
    <row r="79" spans="1:14" x14ac:dyDescent="0.25">
      <c r="A79" s="1"/>
      <c r="B79" s="1"/>
      <c r="C79" s="37" t="str">
        <f>IF(AND(Q79=0,Q78="yes"),"Set the special rail LENGTH in mm","")</f>
        <v/>
      </c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</row>
    <row r="80" spans="1:14" x14ac:dyDescent="0.25">
      <c r="A80" s="1" t="str">
        <f ca="1">CELL("address",'Order form'!B41)</f>
        <v>'[LIFTBOY1_Order form_2022.xlsm]Order form'!$B$41</v>
      </c>
      <c r="B80" s="1" t="s">
        <v>199</v>
      </c>
      <c r="C80" s="37" t="s">
        <v>559</v>
      </c>
      <c r="D80" s="37" t="s">
        <v>570</v>
      </c>
      <c r="E80" s="37" t="s">
        <v>572</v>
      </c>
      <c r="F80" s="37" t="s">
        <v>571</v>
      </c>
      <c r="G80" s="37"/>
      <c r="H80" s="37"/>
      <c r="I80" s="37"/>
      <c r="J80" s="37"/>
      <c r="K80" s="37"/>
      <c r="L80" s="37"/>
      <c r="M80" s="37"/>
      <c r="N80" s="37"/>
    </row>
    <row r="81" spans="1:14" x14ac:dyDescent="0.25">
      <c r="A81" s="1" t="str">
        <f ca="1">CELL("address",'Order form'!B42)</f>
        <v>'[LIFTBOY1_Order form_2022.xlsm]Order form'!$B$42</v>
      </c>
      <c r="B81" s="1" t="s">
        <v>199</v>
      </c>
      <c r="C81" s="37" t="s">
        <v>560</v>
      </c>
      <c r="D81" s="37" t="s">
        <v>575</v>
      </c>
      <c r="E81" s="37" t="s">
        <v>573</v>
      </c>
      <c r="F81" s="37" t="s">
        <v>574</v>
      </c>
      <c r="G81" s="37"/>
      <c r="H81" s="37"/>
      <c r="I81" s="37"/>
      <c r="J81" s="37"/>
      <c r="K81" s="37"/>
      <c r="L81" s="37"/>
      <c r="M81" s="37"/>
      <c r="N81" s="37"/>
    </row>
    <row r="82" spans="1:14" x14ac:dyDescent="0.25">
      <c r="A82" s="1" t="str">
        <f ca="1">CELL("address",'Order form'!B43)</f>
        <v>'[LIFTBOY1_Order form_2022.xlsm]Order form'!$B$43</v>
      </c>
      <c r="B82" s="1" t="s">
        <v>199</v>
      </c>
      <c r="C82" s="37" t="s">
        <v>579</v>
      </c>
      <c r="D82" s="37" t="s">
        <v>578</v>
      </c>
      <c r="E82" s="37" t="s">
        <v>577</v>
      </c>
      <c r="F82" s="37" t="s">
        <v>576</v>
      </c>
      <c r="G82" s="37"/>
      <c r="H82" s="37"/>
      <c r="I82" s="37"/>
      <c r="J82" s="37"/>
      <c r="K82" s="37"/>
      <c r="L82" s="37"/>
      <c r="M82" s="37"/>
      <c r="N82" s="37"/>
    </row>
    <row r="83" spans="1:14" x14ac:dyDescent="0.25">
      <c r="A83" s="1" t="str">
        <f ca="1">CELL("address",'Order form'!B44)</f>
        <v>'[LIFTBOY1_Order form_2022.xlsm]Order form'!$B$44</v>
      </c>
      <c r="B83" s="1" t="s">
        <v>199</v>
      </c>
      <c r="C83" s="37" t="s">
        <v>580</v>
      </c>
      <c r="D83" s="37" t="s">
        <v>583</v>
      </c>
      <c r="E83" s="58" t="s">
        <v>584</v>
      </c>
      <c r="F83" s="58" t="s">
        <v>585</v>
      </c>
      <c r="G83" s="37"/>
      <c r="H83" s="37"/>
      <c r="I83" s="37"/>
      <c r="J83" s="37"/>
      <c r="K83" s="37"/>
      <c r="L83" s="37"/>
      <c r="M83" s="37"/>
      <c r="N83" s="37"/>
    </row>
    <row r="84" spans="1:14" x14ac:dyDescent="0.25">
      <c r="A84" s="1" t="str">
        <f ca="1">CELL("address",'Order form'!B45)</f>
        <v>'[LIFTBOY1_Order form_2022.xlsm]Order form'!$B$45</v>
      </c>
      <c r="B84" s="1" t="s">
        <v>199</v>
      </c>
      <c r="C84" s="37" t="s">
        <v>581</v>
      </c>
      <c r="D84" s="37" t="s">
        <v>582</v>
      </c>
      <c r="E84" s="58" t="s">
        <v>587</v>
      </c>
      <c r="F84" s="58" t="s">
        <v>586</v>
      </c>
      <c r="G84" s="37"/>
      <c r="H84" s="37"/>
      <c r="I84" s="37"/>
      <c r="J84" s="37"/>
      <c r="K84" s="37"/>
      <c r="L84" s="37"/>
      <c r="M84" s="37"/>
      <c r="N84" s="37"/>
    </row>
    <row r="85" spans="1:14" x14ac:dyDescent="0.25">
      <c r="A85" s="1"/>
      <c r="B85" s="1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</row>
    <row r="86" spans="1:14" x14ac:dyDescent="0.25">
      <c r="A86" s="1" t="str">
        <f ca="1">CELL("address",'Order form'!Q31)</f>
        <v>'[LIFTBOY1_Order form_2022.xlsm]Order form'!$Q$31</v>
      </c>
      <c r="B86" s="1" t="s">
        <v>227</v>
      </c>
      <c r="C86" s="37" t="s">
        <v>108</v>
      </c>
      <c r="D86" s="37" t="s">
        <v>184</v>
      </c>
      <c r="E86" s="37" t="s">
        <v>396</v>
      </c>
      <c r="F86" s="37" t="s">
        <v>108</v>
      </c>
      <c r="G86" s="37"/>
      <c r="H86" s="37"/>
      <c r="I86" s="37"/>
      <c r="J86" s="37"/>
      <c r="K86" s="37"/>
      <c r="L86" s="37"/>
      <c r="M86" s="37"/>
      <c r="N86" s="37"/>
    </row>
    <row r="87" spans="1:14" x14ac:dyDescent="0.25">
      <c r="A87" s="1" t="str">
        <f ca="1">CELL("address",'Order form'!Q31)</f>
        <v>'[LIFTBOY1_Order form_2022.xlsm]Order form'!$Q$31</v>
      </c>
      <c r="B87" s="1" t="s">
        <v>227</v>
      </c>
      <c r="C87" s="37" t="s">
        <v>109</v>
      </c>
      <c r="D87" s="37" t="s">
        <v>183</v>
      </c>
      <c r="E87" s="37" t="s">
        <v>395</v>
      </c>
      <c r="F87" s="37" t="s">
        <v>504</v>
      </c>
      <c r="G87" s="37"/>
      <c r="H87" s="37"/>
      <c r="I87" s="37"/>
      <c r="J87" s="37"/>
      <c r="K87" s="37"/>
      <c r="L87" s="37"/>
      <c r="M87" s="37"/>
      <c r="N87" s="37"/>
    </row>
    <row r="88" spans="1:14" x14ac:dyDescent="0.25">
      <c r="A88" s="1" t="str">
        <f ca="1">CELL("address",'Order form'!Q32)</f>
        <v>'[LIFTBOY1_Order form_2022.xlsm]Order form'!$Q$32</v>
      </c>
      <c r="B88" s="1" t="s">
        <v>227</v>
      </c>
      <c r="C88" s="35" t="s">
        <v>108</v>
      </c>
      <c r="D88" s="2" t="s">
        <v>184</v>
      </c>
      <c r="E88" s="2" t="s">
        <v>396</v>
      </c>
      <c r="F88" t="s">
        <v>108</v>
      </c>
    </row>
    <row r="89" spans="1:14" x14ac:dyDescent="0.25">
      <c r="A89" s="1" t="str">
        <f ca="1">CELL("address",'Order form'!Q32)</f>
        <v>'[LIFTBOY1_Order form_2022.xlsm]Order form'!$Q$32</v>
      </c>
      <c r="B89" s="1" t="s">
        <v>227</v>
      </c>
      <c r="C89" s="35" t="s">
        <v>109</v>
      </c>
      <c r="D89" s="2" t="s">
        <v>183</v>
      </c>
      <c r="E89" s="2" t="s">
        <v>395</v>
      </c>
      <c r="F89" t="s">
        <v>504</v>
      </c>
    </row>
    <row r="90" spans="1:14" x14ac:dyDescent="0.25">
      <c r="A90" s="1" t="str">
        <f ca="1">CELL("address",'Order form'!Q33)</f>
        <v>'[LIFTBOY1_Order form_2022.xlsm]Order form'!$Q$33</v>
      </c>
      <c r="B90" s="1" t="s">
        <v>227</v>
      </c>
      <c r="C90" s="35" t="s">
        <v>108</v>
      </c>
      <c r="D90" s="2" t="s">
        <v>184</v>
      </c>
      <c r="E90" s="2" t="s">
        <v>396</v>
      </c>
      <c r="F90" t="s">
        <v>108</v>
      </c>
    </row>
    <row r="91" spans="1:14" x14ac:dyDescent="0.25">
      <c r="A91" s="1" t="str">
        <f ca="1">CELL("address",'Order form'!Q33)</f>
        <v>'[LIFTBOY1_Order form_2022.xlsm]Order form'!$Q$33</v>
      </c>
      <c r="B91" s="1" t="s">
        <v>227</v>
      </c>
      <c r="C91" s="90" t="s">
        <v>683</v>
      </c>
      <c r="D91" s="90" t="s">
        <v>683</v>
      </c>
      <c r="E91" s="90" t="s">
        <v>683</v>
      </c>
      <c r="F91" s="90" t="s">
        <v>683</v>
      </c>
    </row>
    <row r="92" spans="1:14" x14ac:dyDescent="0.25">
      <c r="A92" s="1" t="str">
        <f ca="1">CELL("address",'Order form'!Q33)</f>
        <v>'[LIFTBOY1_Order form_2022.xlsm]Order form'!$Q$33</v>
      </c>
      <c r="B92" s="1" t="s">
        <v>227</v>
      </c>
      <c r="C92" s="90" t="s">
        <v>684</v>
      </c>
      <c r="D92" s="90" t="s">
        <v>684</v>
      </c>
      <c r="E92" s="90" t="s">
        <v>684</v>
      </c>
      <c r="F92" s="90" t="s">
        <v>684</v>
      </c>
    </row>
    <row r="93" spans="1:14" x14ac:dyDescent="0.25">
      <c r="A93" s="1" t="str">
        <f ca="1">CELL("address",'Order form'!Q34)</f>
        <v>'[LIFTBOY1_Order form_2022.xlsm]Order form'!$Q$34</v>
      </c>
      <c r="B93" s="1" t="s">
        <v>227</v>
      </c>
      <c r="C93" s="35" t="s">
        <v>108</v>
      </c>
      <c r="D93" s="2" t="s">
        <v>184</v>
      </c>
      <c r="E93" s="2" t="s">
        <v>396</v>
      </c>
      <c r="F93" t="s">
        <v>108</v>
      </c>
    </row>
    <row r="94" spans="1:14" x14ac:dyDescent="0.25">
      <c r="A94" s="1" t="str">
        <f ca="1">CELL("address",'Order form'!Q34)</f>
        <v>'[LIFTBOY1_Order form_2022.xlsm]Order form'!$Q$34</v>
      </c>
      <c r="B94" s="1" t="s">
        <v>227</v>
      </c>
      <c r="C94" s="90" t="s">
        <v>683</v>
      </c>
      <c r="D94" s="90" t="s">
        <v>683</v>
      </c>
      <c r="E94" s="90" t="s">
        <v>683</v>
      </c>
      <c r="F94" s="90" t="s">
        <v>683</v>
      </c>
    </row>
    <row r="95" spans="1:14" x14ac:dyDescent="0.25">
      <c r="A95" s="1" t="str">
        <f ca="1">CELL("address",'Order form'!Q34)</f>
        <v>'[LIFTBOY1_Order form_2022.xlsm]Order form'!$Q$34</v>
      </c>
      <c r="B95" s="1" t="s">
        <v>227</v>
      </c>
      <c r="C95" s="90" t="s">
        <v>684</v>
      </c>
      <c r="D95" s="90" t="s">
        <v>684</v>
      </c>
      <c r="E95" s="90" t="s">
        <v>684</v>
      </c>
      <c r="F95" s="90" t="s">
        <v>684</v>
      </c>
    </row>
    <row r="96" spans="1:14" x14ac:dyDescent="0.25">
      <c r="A96" s="1" t="str">
        <f ca="1">CELL("address",'Order form'!Q35)</f>
        <v>'[LIFTBOY1_Order form_2022.xlsm]Order form'!$Q$35</v>
      </c>
      <c r="B96" s="1" t="s">
        <v>227</v>
      </c>
      <c r="C96" s="35" t="s">
        <v>108</v>
      </c>
      <c r="D96" s="2" t="s">
        <v>184</v>
      </c>
      <c r="E96" s="2" t="s">
        <v>396</v>
      </c>
      <c r="F96" t="s">
        <v>108</v>
      </c>
    </row>
    <row r="97" spans="1:36" x14ac:dyDescent="0.25">
      <c r="A97" s="1" t="str">
        <f ca="1">CELL("address",'Order form'!Q35)</f>
        <v>'[LIFTBOY1_Order form_2022.xlsm]Order form'!$Q$35</v>
      </c>
      <c r="B97" s="1" t="s">
        <v>227</v>
      </c>
      <c r="C97" s="90" t="s">
        <v>683</v>
      </c>
      <c r="D97" s="90" t="s">
        <v>683</v>
      </c>
      <c r="E97" s="90" t="s">
        <v>683</v>
      </c>
      <c r="F97" s="90" t="s">
        <v>683</v>
      </c>
    </row>
    <row r="98" spans="1:36" x14ac:dyDescent="0.25">
      <c r="A98" s="1" t="str">
        <f ca="1">CELL("address",'Order form'!Q35)</f>
        <v>'[LIFTBOY1_Order form_2022.xlsm]Order form'!$Q$35</v>
      </c>
      <c r="B98" s="1" t="s">
        <v>227</v>
      </c>
      <c r="C98" s="90" t="s">
        <v>684</v>
      </c>
      <c r="D98" s="90" t="s">
        <v>684</v>
      </c>
      <c r="E98" s="90" t="s">
        <v>684</v>
      </c>
      <c r="F98" s="90" t="s">
        <v>684</v>
      </c>
    </row>
    <row r="99" spans="1:36" x14ac:dyDescent="0.25">
      <c r="A99" s="1" t="str">
        <f ca="1">CELL("address",'Order form'!Q36)</f>
        <v>'[LIFTBOY1_Order form_2022.xlsm]Order form'!$Q$36</v>
      </c>
      <c r="B99" s="1" t="s">
        <v>227</v>
      </c>
      <c r="C99" s="35" t="s">
        <v>108</v>
      </c>
      <c r="D99" s="2" t="s">
        <v>184</v>
      </c>
      <c r="E99" s="2" t="s">
        <v>396</v>
      </c>
      <c r="F99" t="s">
        <v>108</v>
      </c>
    </row>
    <row r="100" spans="1:36" x14ac:dyDescent="0.25">
      <c r="A100" s="1" t="str">
        <f ca="1">CELL("address",'Order form'!Q36)</f>
        <v>'[LIFTBOY1_Order form_2022.xlsm]Order form'!$Q$36</v>
      </c>
      <c r="B100" s="1" t="s">
        <v>227</v>
      </c>
      <c r="C100" s="35" t="s">
        <v>109</v>
      </c>
      <c r="D100" s="2" t="s">
        <v>183</v>
      </c>
      <c r="E100" s="2" t="s">
        <v>395</v>
      </c>
      <c r="F100" t="s">
        <v>504</v>
      </c>
    </row>
    <row r="101" spans="1:36" x14ac:dyDescent="0.25">
      <c r="A101" s="1" t="str">
        <f ca="1">CELL("address",'Order form'!Q37)</f>
        <v>'[LIFTBOY1_Order form_2022.xlsm]Order form'!$Q$37</v>
      </c>
      <c r="B101" s="1" t="s">
        <v>227</v>
      </c>
      <c r="C101" s="35" t="s">
        <v>108</v>
      </c>
      <c r="D101" s="2" t="s">
        <v>184</v>
      </c>
      <c r="E101" s="2" t="s">
        <v>396</v>
      </c>
      <c r="F101" t="s">
        <v>108</v>
      </c>
    </row>
    <row r="102" spans="1:36" x14ac:dyDescent="0.25">
      <c r="A102" s="1" t="str">
        <f ca="1">CELL("address",'Order form'!Q37)</f>
        <v>'[LIFTBOY1_Order form_2022.xlsm]Order form'!$Q$37</v>
      </c>
      <c r="B102" s="1" t="s">
        <v>227</v>
      </c>
      <c r="C102" s="35" t="s">
        <v>109</v>
      </c>
      <c r="D102" s="2" t="s">
        <v>183</v>
      </c>
      <c r="E102" s="2" t="s">
        <v>395</v>
      </c>
      <c r="F102" t="s">
        <v>504</v>
      </c>
    </row>
    <row r="103" spans="1:36" x14ac:dyDescent="0.25">
      <c r="A103" s="1" t="str">
        <f ca="1">CELL("address",'Order form'!Q38)</f>
        <v>'[LIFTBOY1_Order form_2022.xlsm]Order form'!$Q$38</v>
      </c>
      <c r="B103" s="1" t="s">
        <v>227</v>
      </c>
      <c r="C103" s="35" t="s">
        <v>108</v>
      </c>
      <c r="D103" s="2" t="s">
        <v>184</v>
      </c>
      <c r="E103" s="2" t="s">
        <v>396</v>
      </c>
      <c r="F103" t="s">
        <v>108</v>
      </c>
    </row>
    <row r="104" spans="1:36" x14ac:dyDescent="0.25">
      <c r="A104" s="1" t="str">
        <f ca="1">CELL("address",'Order form'!Q38)</f>
        <v>'[LIFTBOY1_Order form_2022.xlsm]Order form'!$Q$38</v>
      </c>
      <c r="B104" s="1" t="s">
        <v>227</v>
      </c>
      <c r="C104" s="35" t="s">
        <v>109</v>
      </c>
      <c r="D104" s="35" t="s">
        <v>183</v>
      </c>
      <c r="E104" s="35" t="s">
        <v>395</v>
      </c>
      <c r="F104" t="s">
        <v>504</v>
      </c>
    </row>
    <row r="105" spans="1:36" x14ac:dyDescent="0.25">
      <c r="A105" s="1" t="str">
        <f ca="1">CELL("address",'Order form'!Q39)</f>
        <v>'[LIFTBOY1_Order form_2022.xlsm]Order form'!$Q$39</v>
      </c>
      <c r="B105" s="1" t="s">
        <v>227</v>
      </c>
      <c r="C105" s="35" t="s">
        <v>108</v>
      </c>
      <c r="D105" s="2" t="s">
        <v>184</v>
      </c>
      <c r="E105" s="2" t="s">
        <v>396</v>
      </c>
      <c r="F105" t="s">
        <v>108</v>
      </c>
    </row>
    <row r="106" spans="1:36" x14ac:dyDescent="0.25">
      <c r="A106" s="1" t="str">
        <f ca="1">CELL("address",'Order form'!Q39)</f>
        <v>'[LIFTBOY1_Order form_2022.xlsm]Order form'!$Q$39</v>
      </c>
      <c r="B106" s="1" t="s">
        <v>227</v>
      </c>
      <c r="C106" s="58" t="s">
        <v>109</v>
      </c>
      <c r="D106" s="58" t="s">
        <v>183</v>
      </c>
      <c r="E106" s="2" t="s">
        <v>395</v>
      </c>
      <c r="F106" t="s">
        <v>504</v>
      </c>
    </row>
    <row r="107" spans="1:36" ht="22.5" customHeight="1" x14ac:dyDescent="0.25">
      <c r="A107" s="1" t="str">
        <f ca="1">CELL("address",'Order form'!Q40)</f>
        <v>'[LIFTBOY1_Order form_2022.xlsm]Order form'!$Q$40</v>
      </c>
      <c r="B107" s="1" t="s">
        <v>227</v>
      </c>
      <c r="C107" s="35" t="s">
        <v>108</v>
      </c>
      <c r="D107" s="2" t="s">
        <v>184</v>
      </c>
      <c r="E107" s="2" t="s">
        <v>396</v>
      </c>
      <c r="F107" t="s">
        <v>108</v>
      </c>
    </row>
    <row r="108" spans="1:36" x14ac:dyDescent="0.25">
      <c r="A108" s="1" t="str">
        <f ca="1">CELL("address",'Order form'!Q40)</f>
        <v>'[LIFTBOY1_Order form_2022.xlsm]Order form'!$Q$40</v>
      </c>
      <c r="B108" s="1" t="s">
        <v>227</v>
      </c>
      <c r="C108" s="58" t="s">
        <v>109</v>
      </c>
      <c r="D108" s="58" t="s">
        <v>183</v>
      </c>
      <c r="E108" s="2" t="s">
        <v>395</v>
      </c>
      <c r="F108" t="s">
        <v>504</v>
      </c>
    </row>
    <row r="109" spans="1:36" x14ac:dyDescent="0.25">
      <c r="A109" s="1" t="str">
        <f ca="1">CELL("address",'Order form'!Q41)</f>
        <v>'[LIFTBOY1_Order form_2022.xlsm]Order form'!$Q$41</v>
      </c>
      <c r="B109" s="1" t="s">
        <v>227</v>
      </c>
      <c r="C109" s="35" t="s">
        <v>108</v>
      </c>
      <c r="D109" s="2" t="s">
        <v>184</v>
      </c>
      <c r="E109" s="2" t="s">
        <v>396</v>
      </c>
      <c r="F109" t="s">
        <v>108</v>
      </c>
    </row>
    <row r="110" spans="1:36" x14ac:dyDescent="0.25">
      <c r="A110" s="1" t="str">
        <f ca="1">CELL("address",'Order form'!Q41)</f>
        <v>'[LIFTBOY1_Order form_2022.xlsm]Order form'!$Q$41</v>
      </c>
      <c r="B110" s="1" t="s">
        <v>227</v>
      </c>
      <c r="C110" s="58" t="s">
        <v>109</v>
      </c>
      <c r="D110" s="58" t="s">
        <v>183</v>
      </c>
      <c r="E110" s="2" t="s">
        <v>395</v>
      </c>
      <c r="F110" t="s">
        <v>504</v>
      </c>
    </row>
    <row r="111" spans="1:36" s="33" customFormat="1" x14ac:dyDescent="0.25">
      <c r="A111" s="1" t="str">
        <f ca="1">CELL("address",'Order form'!Q42)</f>
        <v>'[LIFTBOY1_Order form_2022.xlsm]Order form'!$Q$42</v>
      </c>
      <c r="B111" s="1" t="s">
        <v>227</v>
      </c>
      <c r="C111" s="35" t="s">
        <v>108</v>
      </c>
      <c r="D111" s="2" t="s">
        <v>184</v>
      </c>
      <c r="E111" s="2" t="s">
        <v>396</v>
      </c>
      <c r="F111" t="s">
        <v>108</v>
      </c>
      <c r="G111"/>
      <c r="H111" s="49"/>
      <c r="I111" s="37"/>
      <c r="J111" s="37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</row>
    <row r="112" spans="1:36" s="33" customFormat="1" x14ac:dyDescent="0.25">
      <c r="A112" s="1" t="str">
        <f ca="1">CELL("address",'Order form'!Q42)</f>
        <v>'[LIFTBOY1_Order form_2022.xlsm]Order form'!$Q$42</v>
      </c>
      <c r="B112" s="1" t="s">
        <v>227</v>
      </c>
      <c r="C112" s="58" t="s">
        <v>109</v>
      </c>
      <c r="D112" s="58" t="s">
        <v>183</v>
      </c>
      <c r="E112" s="2" t="s">
        <v>395</v>
      </c>
      <c r="F112" t="s">
        <v>504</v>
      </c>
      <c r="G112"/>
      <c r="H112" s="35"/>
      <c r="I112" s="48"/>
      <c r="J112" s="37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</row>
    <row r="113" spans="1:9" x14ac:dyDescent="0.25">
      <c r="A113" s="1" t="str">
        <f ca="1">CELL("address",'Order form'!Q43)</f>
        <v>'[LIFTBOY1_Order form_2022.xlsm]Order form'!$Q$43</v>
      </c>
      <c r="B113" s="1" t="s">
        <v>227</v>
      </c>
      <c r="C113" s="35" t="s">
        <v>108</v>
      </c>
      <c r="D113" s="2" t="s">
        <v>184</v>
      </c>
      <c r="E113" s="2" t="s">
        <v>396</v>
      </c>
      <c r="F113" t="s">
        <v>108</v>
      </c>
    </row>
    <row r="114" spans="1:9" x14ac:dyDescent="0.25">
      <c r="A114" s="1" t="str">
        <f ca="1">CELL("address",'Order form'!Q43)</f>
        <v>'[LIFTBOY1_Order form_2022.xlsm]Order form'!$Q$43</v>
      </c>
      <c r="B114" s="1" t="s">
        <v>227</v>
      </c>
      <c r="C114" s="58" t="s">
        <v>588</v>
      </c>
      <c r="D114" s="58" t="s">
        <v>590</v>
      </c>
      <c r="E114" s="58" t="s">
        <v>592</v>
      </c>
      <c r="F114" t="s">
        <v>594</v>
      </c>
      <c r="H114" s="48"/>
      <c r="I114" s="48"/>
    </row>
    <row r="115" spans="1:9" x14ac:dyDescent="0.25">
      <c r="A115" s="1" t="str">
        <f ca="1">CELL("address",'Order form'!Q43)</f>
        <v>'[LIFTBOY1_Order form_2022.xlsm]Order form'!$Q$43</v>
      </c>
      <c r="B115" s="1" t="s">
        <v>227</v>
      </c>
      <c r="C115" s="58" t="s">
        <v>589</v>
      </c>
      <c r="D115" s="58" t="s">
        <v>591</v>
      </c>
      <c r="E115" s="58" t="s">
        <v>593</v>
      </c>
      <c r="F115" s="59" t="s">
        <v>595</v>
      </c>
      <c r="H115" s="48"/>
      <c r="I115" s="48"/>
    </row>
    <row r="116" spans="1:9" x14ac:dyDescent="0.25">
      <c r="A116" s="1" t="str">
        <f ca="1">CELL("address",'Order form'!Q44)</f>
        <v>'[LIFTBOY1_Order form_2022.xlsm]Order form'!$Q$44</v>
      </c>
      <c r="B116" s="1" t="s">
        <v>227</v>
      </c>
      <c r="C116" s="95" t="s">
        <v>470</v>
      </c>
      <c r="D116" s="95" t="s">
        <v>470</v>
      </c>
      <c r="E116" s="95" t="s">
        <v>470</v>
      </c>
      <c r="F116" s="96" t="s">
        <v>470</v>
      </c>
      <c r="H116" s="48"/>
      <c r="I116" s="48"/>
    </row>
    <row r="117" spans="1:9" x14ac:dyDescent="0.25">
      <c r="A117" s="1" t="str">
        <f ca="1">CELL("address",'Order form'!Q44)</f>
        <v>'[LIFTBOY1_Order form_2022.xlsm]Order form'!$Q$44</v>
      </c>
      <c r="B117" s="1" t="s">
        <v>227</v>
      </c>
      <c r="C117" s="94" t="s">
        <v>702</v>
      </c>
      <c r="D117" s="94" t="s">
        <v>707</v>
      </c>
      <c r="E117" s="94" t="s">
        <v>708</v>
      </c>
      <c r="F117" t="s">
        <v>711</v>
      </c>
      <c r="H117" s="49"/>
      <c r="I117" s="37"/>
    </row>
    <row r="118" spans="1:9" x14ac:dyDescent="0.25">
      <c r="A118" s="1" t="str">
        <f ca="1">CELL("address",'Order form'!Q44)</f>
        <v>'[LIFTBOY1_Order form_2022.xlsm]Order form'!$Q$44</v>
      </c>
      <c r="B118" s="1" t="s">
        <v>227</v>
      </c>
      <c r="C118" s="94" t="s">
        <v>703</v>
      </c>
      <c r="D118" s="94" t="s">
        <v>705</v>
      </c>
      <c r="E118" s="94" t="s">
        <v>709</v>
      </c>
      <c r="F118" t="s">
        <v>712</v>
      </c>
      <c r="H118" s="50"/>
      <c r="I118" s="48"/>
    </row>
    <row r="119" spans="1:9" x14ac:dyDescent="0.25">
      <c r="A119" s="1" t="str">
        <f ca="1">CELL("address",'Order form'!Q44)</f>
        <v>'[LIFTBOY1_Order form_2022.xlsm]Order form'!$Q$44</v>
      </c>
      <c r="B119" s="1" t="s">
        <v>227</v>
      </c>
      <c r="C119" s="94" t="s">
        <v>704</v>
      </c>
      <c r="D119" s="94" t="s">
        <v>706</v>
      </c>
      <c r="E119" s="94" t="s">
        <v>710</v>
      </c>
      <c r="F119" t="s">
        <v>713</v>
      </c>
      <c r="H119" s="50"/>
      <c r="I119" s="50"/>
    </row>
    <row r="120" spans="1:9" x14ac:dyDescent="0.25">
      <c r="A120" s="1" t="str">
        <f ca="1">CELL("address",'Order form'!Q45)</f>
        <v>'[LIFTBOY1_Order form_2022.xlsm]Order form'!$Q$45</v>
      </c>
      <c r="B120" s="1" t="s">
        <v>227</v>
      </c>
      <c r="C120" s="37" t="s">
        <v>108</v>
      </c>
      <c r="D120" s="37" t="s">
        <v>184</v>
      </c>
      <c r="E120" s="37" t="s">
        <v>396</v>
      </c>
      <c r="F120" s="37" t="s">
        <v>108</v>
      </c>
      <c r="H120" s="50"/>
      <c r="I120" s="50"/>
    </row>
    <row r="121" spans="1:9" x14ac:dyDescent="0.25">
      <c r="A121" s="1" t="str">
        <f ca="1">CELL("address",'Order form'!Q45)</f>
        <v>'[LIFTBOY1_Order form_2022.xlsm]Order form'!$Q$45</v>
      </c>
      <c r="B121" s="1" t="s">
        <v>227</v>
      </c>
      <c r="C121" s="37" t="s">
        <v>109</v>
      </c>
      <c r="D121" s="37" t="s">
        <v>183</v>
      </c>
      <c r="E121" s="37" t="s">
        <v>395</v>
      </c>
      <c r="F121" s="37" t="s">
        <v>504</v>
      </c>
      <c r="H121" s="51"/>
    </row>
    <row r="122" spans="1:9" x14ac:dyDescent="0.25">
      <c r="A122" s="1"/>
      <c r="B122" s="1"/>
      <c r="C122" s="35"/>
      <c r="D122" s="35"/>
      <c r="E122" s="35"/>
      <c r="F122" s="35"/>
      <c r="H122" s="51"/>
    </row>
    <row r="123" spans="1:9" x14ac:dyDescent="0.25">
      <c r="A123" s="1" t="str">
        <f ca="1">CELL("address",'Order form'!B47)</f>
        <v>'[LIFTBOY1_Order form_2022.xlsm]Order form'!$B$47</v>
      </c>
      <c r="B123" s="1" t="s">
        <v>199</v>
      </c>
      <c r="C123" s="35" t="s">
        <v>468</v>
      </c>
      <c r="D123" s="35" t="s">
        <v>469</v>
      </c>
      <c r="E123" s="35" t="s">
        <v>445</v>
      </c>
      <c r="F123" s="35" t="s">
        <v>505</v>
      </c>
      <c r="H123" s="51"/>
    </row>
    <row r="124" spans="1:9" x14ac:dyDescent="0.25">
      <c r="A124" s="1" t="str">
        <f ca="1">CELL("address",'Order form'!B48)</f>
        <v>'[LIFTBOY1_Order form_2022.xlsm]Order form'!$B$48</v>
      </c>
      <c r="B124" s="1" t="s">
        <v>199</v>
      </c>
      <c r="C124" s="35" t="s">
        <v>15</v>
      </c>
      <c r="D124" s="35" t="s">
        <v>602</v>
      </c>
      <c r="E124" s="35" t="s">
        <v>446</v>
      </c>
      <c r="F124" s="35" t="s">
        <v>506</v>
      </c>
      <c r="H124" s="51"/>
    </row>
    <row r="125" spans="1:9" x14ac:dyDescent="0.25">
      <c r="A125" s="1" t="str">
        <f ca="1">CELL("address",'Order form'!B49)</f>
        <v>'[LIFTBOY1_Order form_2022.xlsm]Order form'!$B$49</v>
      </c>
      <c r="B125" s="1" t="s">
        <v>199</v>
      </c>
      <c r="C125" s="35" t="s">
        <v>596</v>
      </c>
      <c r="D125" s="58" t="s">
        <v>624</v>
      </c>
      <c r="E125" s="35" t="s">
        <v>596</v>
      </c>
      <c r="F125" s="35" t="s">
        <v>596</v>
      </c>
      <c r="H125" s="51"/>
    </row>
    <row r="126" spans="1:9" x14ac:dyDescent="0.25">
      <c r="A126" s="1" t="str">
        <f ca="1">CELL("address",'Order form'!B50)</f>
        <v>'[LIFTBOY1_Order form_2022.xlsm]Order form'!$B$50</v>
      </c>
      <c r="B126" s="1" t="s">
        <v>199</v>
      </c>
      <c r="C126" s="58" t="s">
        <v>621</v>
      </c>
      <c r="D126" s="58" t="s">
        <v>622</v>
      </c>
      <c r="E126" s="58" t="s">
        <v>622</v>
      </c>
      <c r="F126" s="58" t="s">
        <v>623</v>
      </c>
      <c r="G126" s="2"/>
      <c r="H126" s="51"/>
    </row>
    <row r="127" spans="1:9" x14ac:dyDescent="0.25">
      <c r="A127" s="1"/>
      <c r="B127" s="1"/>
      <c r="C127" s="35"/>
      <c r="D127" s="35"/>
      <c r="E127" s="35"/>
      <c r="F127" s="35"/>
      <c r="G127" s="2"/>
    </row>
    <row r="128" spans="1:9" x14ac:dyDescent="0.25">
      <c r="A128" s="1" t="str">
        <f ca="1">CELL("address",'Order form'!B52)</f>
        <v>'[LIFTBOY1_Order form_2022.xlsm]Order form'!$B$52</v>
      </c>
      <c r="B128" s="1" t="s">
        <v>199</v>
      </c>
      <c r="C128" s="35" t="s">
        <v>597</v>
      </c>
      <c r="D128" s="35"/>
      <c r="E128" s="35"/>
      <c r="F128" s="35"/>
      <c r="G128" s="2"/>
    </row>
    <row r="129" spans="1:7" x14ac:dyDescent="0.25">
      <c r="A129" s="1" t="str">
        <f ca="1">CELL("address",'Order form'!B53)</f>
        <v>'[LIFTBOY1_Order form_2022.xlsm]Order form'!$B$53</v>
      </c>
      <c r="B129" s="1" t="s">
        <v>199</v>
      </c>
      <c r="C129" s="35" t="s">
        <v>598</v>
      </c>
      <c r="D129" s="35"/>
      <c r="E129" s="35"/>
      <c r="F129" s="35"/>
      <c r="G129" s="2"/>
    </row>
    <row r="130" spans="1:7" x14ac:dyDescent="0.25">
      <c r="A130" s="1" t="str">
        <f ca="1">CELL("address",'Order form'!B54)</f>
        <v>'[LIFTBOY1_Order form_2022.xlsm]Order form'!$B$54</v>
      </c>
      <c r="B130" s="1" t="s">
        <v>199</v>
      </c>
      <c r="C130" s="35" t="s">
        <v>599</v>
      </c>
      <c r="D130" s="35"/>
      <c r="E130" s="35"/>
      <c r="F130" s="35"/>
      <c r="G130" s="2"/>
    </row>
    <row r="131" spans="1:7" x14ac:dyDescent="0.25">
      <c r="A131" s="1" t="str">
        <f ca="1">CELL("address",'Order form'!B55)</f>
        <v>'[LIFTBOY1_Order form_2022.xlsm]Order form'!$B$55</v>
      </c>
      <c r="B131" s="1" t="s">
        <v>199</v>
      </c>
      <c r="C131" s="35" t="s">
        <v>600</v>
      </c>
      <c r="D131" s="35"/>
      <c r="E131" s="35"/>
      <c r="F131" s="35"/>
      <c r="G131" s="2"/>
    </row>
    <row r="132" spans="1:7" x14ac:dyDescent="0.25">
      <c r="A132" s="1" t="str">
        <f ca="1">CELL("address",'Order form'!B56)</f>
        <v>'[LIFTBOY1_Order form_2022.xlsm]Order form'!$B$56</v>
      </c>
      <c r="B132" s="1" t="s">
        <v>199</v>
      </c>
      <c r="C132" s="35" t="s">
        <v>601</v>
      </c>
      <c r="D132" s="35"/>
      <c r="E132" s="35"/>
      <c r="F132" s="35"/>
      <c r="G132" s="2"/>
    </row>
    <row r="133" spans="1:7" x14ac:dyDescent="0.25">
      <c r="A133" s="1" t="str">
        <f ca="1">CELL("address",'Order form'!B57)</f>
        <v>'[LIFTBOY1_Order form_2022.xlsm]Order form'!$B$57</v>
      </c>
      <c r="B133" s="1" t="s">
        <v>199</v>
      </c>
      <c r="C133" s="88" t="s">
        <v>664</v>
      </c>
      <c r="D133" s="88" t="s">
        <v>665</v>
      </c>
      <c r="E133" s="35" t="s">
        <v>666</v>
      </c>
      <c r="F133" s="35" t="s">
        <v>667</v>
      </c>
      <c r="G133" s="2"/>
    </row>
    <row r="134" spans="1:7" x14ac:dyDescent="0.25">
      <c r="A134" s="1"/>
      <c r="B134" s="1"/>
      <c r="C134" s="35"/>
      <c r="D134" s="35"/>
      <c r="E134" s="35"/>
      <c r="F134" s="35"/>
      <c r="G134" s="2"/>
    </row>
    <row r="135" spans="1:7" x14ac:dyDescent="0.25">
      <c r="A135" s="1" t="str">
        <f ca="1">CELL("address",'Order form'!Q48)</f>
        <v>'[LIFTBOY1_Order form_2022.xlsm]Order form'!$Q$48</v>
      </c>
      <c r="B135" s="3" t="s">
        <v>227</v>
      </c>
      <c r="C135" s="58" t="s">
        <v>609</v>
      </c>
      <c r="D135" s="58" t="s">
        <v>610</v>
      </c>
      <c r="E135" s="58" t="s">
        <v>613</v>
      </c>
      <c r="F135" s="58" t="s">
        <v>614</v>
      </c>
    </row>
    <row r="136" spans="1:7" x14ac:dyDescent="0.25">
      <c r="A136" s="1" t="str">
        <f ca="1">CELL("address",'Order form'!Q48)</f>
        <v>'[LIFTBOY1_Order form_2022.xlsm]Order form'!$Q$48</v>
      </c>
      <c r="B136" s="3" t="s">
        <v>227</v>
      </c>
      <c r="C136" s="58" t="s">
        <v>603</v>
      </c>
      <c r="D136" s="58" t="s">
        <v>605</v>
      </c>
      <c r="E136" s="58" t="s">
        <v>611</v>
      </c>
      <c r="F136" s="35" t="s">
        <v>607</v>
      </c>
    </row>
    <row r="137" spans="1:7" x14ac:dyDescent="0.25">
      <c r="A137" s="1" t="str">
        <f ca="1">CELL("address",'Order form'!Q48)</f>
        <v>'[LIFTBOY1_Order form_2022.xlsm]Order form'!$Q$48</v>
      </c>
      <c r="B137" s="3" t="s">
        <v>227</v>
      </c>
      <c r="C137" s="58" t="s">
        <v>604</v>
      </c>
      <c r="D137" s="58" t="s">
        <v>606</v>
      </c>
      <c r="E137" s="35" t="s">
        <v>612</v>
      </c>
      <c r="F137" s="35" t="s">
        <v>608</v>
      </c>
    </row>
    <row r="138" spans="1:7" x14ac:dyDescent="0.25">
      <c r="A138" s="1" t="str">
        <f ca="1">CELL("address",'Order form'!Q49)</f>
        <v>'[LIFTBOY1_Order form_2022.xlsm]Order form'!$Q$49</v>
      </c>
      <c r="B138" s="3" t="s">
        <v>227</v>
      </c>
      <c r="C138" s="35" t="s">
        <v>108</v>
      </c>
      <c r="D138" s="35" t="s">
        <v>184</v>
      </c>
      <c r="E138" s="35" t="s">
        <v>396</v>
      </c>
      <c r="F138" s="35" t="s">
        <v>108</v>
      </c>
    </row>
    <row r="139" spans="1:7" x14ac:dyDescent="0.25">
      <c r="A139" s="1" t="str">
        <f ca="1">CELL("address",'Order form'!Q49)</f>
        <v>'[LIFTBOY1_Order form_2022.xlsm]Order form'!$Q$49</v>
      </c>
      <c r="B139" s="3" t="s">
        <v>227</v>
      </c>
      <c r="C139" s="35" t="s">
        <v>109</v>
      </c>
      <c r="D139" s="35" t="s">
        <v>183</v>
      </c>
      <c r="E139" s="35" t="s">
        <v>395</v>
      </c>
      <c r="F139" s="35" t="s">
        <v>504</v>
      </c>
    </row>
    <row r="140" spans="1:7" x14ac:dyDescent="0.25">
      <c r="A140" s="1" t="str">
        <f ca="1">CELL("address",'Order form'!Q50)</f>
        <v>'[LIFTBOY1_Order form_2022.xlsm]Order form'!$Q$50</v>
      </c>
      <c r="B140" s="3" t="s">
        <v>227</v>
      </c>
      <c r="C140" s="60" t="s">
        <v>615</v>
      </c>
      <c r="D140" s="60" t="s">
        <v>615</v>
      </c>
      <c r="E140" s="60" t="s">
        <v>615</v>
      </c>
      <c r="F140" s="60" t="s">
        <v>615</v>
      </c>
    </row>
    <row r="141" spans="1:7" x14ac:dyDescent="0.25">
      <c r="A141" s="1" t="str">
        <f ca="1">CELL("address",'Order form'!Q50)</f>
        <v>'[LIFTBOY1_Order form_2022.xlsm]Order form'!$Q$50</v>
      </c>
      <c r="B141" s="3" t="s">
        <v>227</v>
      </c>
      <c r="C141" s="60" t="s">
        <v>616</v>
      </c>
      <c r="D141" s="60" t="s">
        <v>616</v>
      </c>
      <c r="E141" s="60" t="s">
        <v>616</v>
      </c>
      <c r="F141" s="60" t="s">
        <v>616</v>
      </c>
    </row>
    <row r="142" spans="1:7" x14ac:dyDescent="0.25">
      <c r="A142" s="1" t="str">
        <f ca="1">CELL("address",'Order form'!Q50)</f>
        <v>'[LIFTBOY1_Order form_2022.xlsm]Order form'!$Q$50</v>
      </c>
      <c r="B142" s="3" t="s">
        <v>227</v>
      </c>
      <c r="C142" s="60" t="s">
        <v>617</v>
      </c>
      <c r="D142" s="60" t="s">
        <v>617</v>
      </c>
      <c r="E142" s="60" t="s">
        <v>617</v>
      </c>
      <c r="F142" s="60" t="s">
        <v>617</v>
      </c>
    </row>
    <row r="143" spans="1:7" x14ac:dyDescent="0.25">
      <c r="A143" s="1" t="str">
        <f ca="1">CELL("address",'Order form'!Q50)</f>
        <v>'[LIFTBOY1_Order form_2022.xlsm]Order form'!$Q$50</v>
      </c>
      <c r="B143" s="3" t="s">
        <v>227</v>
      </c>
      <c r="C143" s="60" t="s">
        <v>618</v>
      </c>
      <c r="D143" s="60" t="s">
        <v>618</v>
      </c>
      <c r="E143" s="60" t="s">
        <v>618</v>
      </c>
      <c r="F143" s="60" t="s">
        <v>618</v>
      </c>
    </row>
    <row r="144" spans="1:7" x14ac:dyDescent="0.25">
      <c r="A144" s="1" t="str">
        <f ca="1">CELL("address",'Order form'!Q50)</f>
        <v>'[LIFTBOY1_Order form_2022.xlsm]Order form'!$Q$50</v>
      </c>
      <c r="B144" s="3" t="s">
        <v>227</v>
      </c>
      <c r="C144" s="60" t="s">
        <v>619</v>
      </c>
      <c r="D144" s="60" t="s">
        <v>619</v>
      </c>
      <c r="E144" s="60" t="s">
        <v>619</v>
      </c>
      <c r="F144" s="60" t="s">
        <v>619</v>
      </c>
    </row>
    <row r="145" spans="1:6" x14ac:dyDescent="0.25">
      <c r="A145" s="1" t="str">
        <f ca="1">CELL("address",'Order form'!Q50)</f>
        <v>'[LIFTBOY1_Order form_2022.xlsm]Order form'!$Q$50</v>
      </c>
      <c r="B145" s="3" t="s">
        <v>227</v>
      </c>
      <c r="C145" s="58" t="s">
        <v>620</v>
      </c>
      <c r="D145" s="58" t="s">
        <v>620</v>
      </c>
      <c r="E145" s="58" t="s">
        <v>620</v>
      </c>
      <c r="F145" s="58" t="s">
        <v>620</v>
      </c>
    </row>
    <row r="146" spans="1:6" x14ac:dyDescent="0.25">
      <c r="A146" s="1" t="str">
        <f ca="1">CELL("address",'Order form'!Q52)</f>
        <v>'[LIFTBOY1_Order form_2022.xlsm]Order form'!$Q$52</v>
      </c>
      <c r="B146" s="3" t="s">
        <v>227</v>
      </c>
      <c r="C146" s="35" t="s">
        <v>108</v>
      </c>
      <c r="D146" s="35" t="s">
        <v>184</v>
      </c>
      <c r="E146" s="35" t="s">
        <v>396</v>
      </c>
      <c r="F146" s="35" t="s">
        <v>108</v>
      </c>
    </row>
    <row r="147" spans="1:6" x14ac:dyDescent="0.25">
      <c r="A147" s="1" t="str">
        <f ca="1">CELL("address",'Order form'!Q52)</f>
        <v>'[LIFTBOY1_Order form_2022.xlsm]Order form'!$Q$52</v>
      </c>
      <c r="B147" s="3" t="s">
        <v>227</v>
      </c>
      <c r="C147" s="2" t="s">
        <v>109</v>
      </c>
      <c r="D147" s="2" t="s">
        <v>183</v>
      </c>
      <c r="E147" s="2" t="s">
        <v>395</v>
      </c>
      <c r="F147" t="s">
        <v>504</v>
      </c>
    </row>
    <row r="148" spans="1:6" x14ac:dyDescent="0.25">
      <c r="A148" s="1" t="str">
        <f ca="1">CELL("address",'Order form'!Q54)</f>
        <v>'[LIFTBOY1_Order form_2022.xlsm]Order form'!$Q$54</v>
      </c>
      <c r="B148" s="3" t="s">
        <v>227</v>
      </c>
      <c r="C148" s="35" t="s">
        <v>108</v>
      </c>
      <c r="D148" s="35" t="s">
        <v>184</v>
      </c>
      <c r="E148" s="35" t="s">
        <v>396</v>
      </c>
      <c r="F148" s="35" t="s">
        <v>108</v>
      </c>
    </row>
    <row r="149" spans="1:6" x14ac:dyDescent="0.25">
      <c r="A149" s="1" t="str">
        <f ca="1">CELL("address",'Order form'!Q54)</f>
        <v>'[LIFTBOY1_Order form_2022.xlsm]Order form'!$Q$54</v>
      </c>
      <c r="B149" s="3" t="s">
        <v>227</v>
      </c>
      <c r="C149" s="2" t="s">
        <v>109</v>
      </c>
      <c r="D149" s="2" t="s">
        <v>183</v>
      </c>
      <c r="E149" s="2" t="s">
        <v>395</v>
      </c>
      <c r="F149" t="s">
        <v>504</v>
      </c>
    </row>
    <row r="150" spans="1:6" x14ac:dyDescent="0.25">
      <c r="A150" s="1" t="str">
        <f ca="1">CELL("address",'Order form'!Q55)</f>
        <v>'[LIFTBOY1_Order form_2022.xlsm]Order form'!$Q$55</v>
      </c>
      <c r="B150" s="3" t="s">
        <v>227</v>
      </c>
      <c r="C150" s="35" t="s">
        <v>108</v>
      </c>
      <c r="D150" s="35" t="s">
        <v>184</v>
      </c>
      <c r="E150" s="35" t="s">
        <v>396</v>
      </c>
      <c r="F150" s="35" t="s">
        <v>108</v>
      </c>
    </row>
    <row r="151" spans="1:6" x14ac:dyDescent="0.25">
      <c r="A151" s="1" t="str">
        <f ca="1">CELL("address",'Order form'!Q55)</f>
        <v>'[LIFTBOY1_Order form_2022.xlsm]Order form'!$Q$55</v>
      </c>
      <c r="B151" s="3" t="s">
        <v>227</v>
      </c>
      <c r="C151" s="2" t="s">
        <v>109</v>
      </c>
      <c r="D151" s="2" t="s">
        <v>183</v>
      </c>
      <c r="E151" s="2" t="s">
        <v>395</v>
      </c>
      <c r="F151" t="s">
        <v>504</v>
      </c>
    </row>
    <row r="152" spans="1:6" x14ac:dyDescent="0.25">
      <c r="A152" s="1" t="str">
        <f ca="1">CELL("address",'Order form'!Q56)</f>
        <v>'[LIFTBOY1_Order form_2022.xlsm]Order form'!$Q$56</v>
      </c>
      <c r="B152" s="3" t="s">
        <v>227</v>
      </c>
      <c r="C152" s="35" t="s">
        <v>108</v>
      </c>
      <c r="D152" s="35" t="s">
        <v>184</v>
      </c>
      <c r="E152" s="35" t="s">
        <v>396</v>
      </c>
      <c r="F152" s="35" t="s">
        <v>108</v>
      </c>
    </row>
    <row r="153" spans="1:6" x14ac:dyDescent="0.25">
      <c r="A153" s="1" t="str">
        <f ca="1">CELL("address",'Order form'!Q56)</f>
        <v>'[LIFTBOY1_Order form_2022.xlsm]Order form'!$Q$56</v>
      </c>
      <c r="B153" s="3" t="s">
        <v>227</v>
      </c>
      <c r="C153" s="2" t="s">
        <v>109</v>
      </c>
      <c r="D153" s="2" t="s">
        <v>183</v>
      </c>
      <c r="E153" s="2" t="s">
        <v>395</v>
      </c>
      <c r="F153" t="s">
        <v>504</v>
      </c>
    </row>
    <row r="154" spans="1:6" x14ac:dyDescent="0.25">
      <c r="A154" s="1" t="str">
        <f ca="1">CELL("address",'Order form'!Q57)</f>
        <v>'[LIFTBOY1_Order form_2022.xlsm]Order form'!$Q$57</v>
      </c>
      <c r="B154" s="3" t="s">
        <v>227</v>
      </c>
      <c r="C154" s="61" t="s">
        <v>625</v>
      </c>
      <c r="D154" s="61" t="s">
        <v>627</v>
      </c>
      <c r="E154" s="4" t="s">
        <v>633</v>
      </c>
      <c r="F154" t="s">
        <v>637</v>
      </c>
    </row>
    <row r="155" spans="1:6" x14ac:dyDescent="0.25">
      <c r="A155" s="1" t="str">
        <f ca="1">CELL("address",'Order form'!Q57)</f>
        <v>'[LIFTBOY1_Order form_2022.xlsm]Order form'!$Q$57</v>
      </c>
      <c r="B155" s="3" t="s">
        <v>227</v>
      </c>
      <c r="C155" s="61" t="s">
        <v>626</v>
      </c>
      <c r="D155" s="61" t="s">
        <v>628</v>
      </c>
      <c r="E155" s="4" t="s">
        <v>634</v>
      </c>
      <c r="F155" t="s">
        <v>638</v>
      </c>
    </row>
    <row r="156" spans="1:6" x14ac:dyDescent="0.25">
      <c r="A156" s="1" t="str">
        <f ca="1">CELL("address",'Order form'!Q57)</f>
        <v>'[LIFTBOY1_Order form_2022.xlsm]Order form'!$Q$57</v>
      </c>
      <c r="B156" s="3" t="s">
        <v>227</v>
      </c>
      <c r="C156" s="61" t="s">
        <v>631</v>
      </c>
      <c r="D156" s="61" t="s">
        <v>629</v>
      </c>
      <c r="E156" s="4" t="s">
        <v>635</v>
      </c>
      <c r="F156" t="s">
        <v>639</v>
      </c>
    </row>
    <row r="157" spans="1:6" x14ac:dyDescent="0.25">
      <c r="A157" s="1" t="str">
        <f ca="1">CELL("address",'Order form'!Q57)</f>
        <v>'[LIFTBOY1_Order form_2022.xlsm]Order form'!$Q$57</v>
      </c>
      <c r="B157" s="3" t="s">
        <v>227</v>
      </c>
      <c r="C157" s="61" t="s">
        <v>632</v>
      </c>
      <c r="D157" s="61" t="s">
        <v>630</v>
      </c>
      <c r="E157" s="4" t="s">
        <v>636</v>
      </c>
      <c r="F157" t="s">
        <v>640</v>
      </c>
    </row>
    <row r="158" spans="1:6" x14ac:dyDescent="0.25">
      <c r="A158" s="1"/>
      <c r="B158" s="3"/>
      <c r="C158" s="61"/>
      <c r="D158" s="61"/>
      <c r="E158" s="4"/>
    </row>
    <row r="159" spans="1:6" x14ac:dyDescent="0.25">
      <c r="A159" s="1" t="str">
        <f ca="1">CELL("address",'Order form'!B61)</f>
        <v>'[LIFTBOY1_Order form_2022.xlsm]Order form'!$B$61</v>
      </c>
      <c r="B159" s="3" t="s">
        <v>199</v>
      </c>
      <c r="C159" s="2" t="s">
        <v>11</v>
      </c>
      <c r="D159" s="2" t="s">
        <v>169</v>
      </c>
      <c r="E159" s="4" t="s">
        <v>447</v>
      </c>
      <c r="F159" t="s">
        <v>508</v>
      </c>
    </row>
    <row r="160" spans="1:6" x14ac:dyDescent="0.25">
      <c r="A160" s="1" t="str">
        <f ca="1">CELL("address",'Order form'!B70)</f>
        <v>'[LIFTBOY1_Order form_2022.xlsm]Order form'!$B$70</v>
      </c>
      <c r="B160" s="3" t="s">
        <v>199</v>
      </c>
      <c r="C160" s="2" t="s">
        <v>45</v>
      </c>
      <c r="D160" s="34" t="s">
        <v>456</v>
      </c>
      <c r="E160" s="4" t="s">
        <v>448</v>
      </c>
      <c r="F160" t="s">
        <v>509</v>
      </c>
    </row>
    <row r="161" spans="1:6" x14ac:dyDescent="0.25">
      <c r="A161" s="1" t="str">
        <f ca="1">CELL("address",'Order form'!V70)</f>
        <v>'[LIFTBOY1_Order form_2022.xlsm]Order form'!$V$70</v>
      </c>
      <c r="B161" s="3" t="s">
        <v>199</v>
      </c>
      <c r="C161" s="2" t="s">
        <v>46</v>
      </c>
      <c r="D161" s="37" t="s">
        <v>472</v>
      </c>
      <c r="E161" s="4" t="s">
        <v>449</v>
      </c>
      <c r="F161" t="s">
        <v>510</v>
      </c>
    </row>
    <row r="162" spans="1:6" x14ac:dyDescent="0.25">
      <c r="A162" s="1" t="str">
        <f ca="1">CELL("address",'Order form'!H70)</f>
        <v>'[LIFTBOY1_Order form_2022.xlsm]Order form'!$H$70</v>
      </c>
      <c r="B162" s="3" t="s">
        <v>199</v>
      </c>
      <c r="C162" s="2" t="s">
        <v>438</v>
      </c>
      <c r="D162" s="2" t="s">
        <v>439</v>
      </c>
      <c r="E162" s="34" t="s">
        <v>455</v>
      </c>
      <c r="F162" t="s">
        <v>511</v>
      </c>
    </row>
  </sheetData>
  <autoFilter ref="A1:E162" xr:uid="{00000000-0009-0000-0000-000002000000}"/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E164"/>
  <sheetViews>
    <sheetView topLeftCell="A124" workbookViewId="0">
      <selection activeCell="D164" sqref="D164"/>
    </sheetView>
  </sheetViews>
  <sheetFormatPr baseColWidth="10" defaultColWidth="9.140625" defaultRowHeight="15" x14ac:dyDescent="0.25"/>
  <sheetData>
    <row r="1" spans="1:5" x14ac:dyDescent="0.25">
      <c r="A1" s="1" t="s">
        <v>196</v>
      </c>
      <c r="B1" s="1" t="s">
        <v>197</v>
      </c>
      <c r="C1" s="2" t="s">
        <v>101</v>
      </c>
      <c r="D1" s="2" t="s">
        <v>115</v>
      </c>
      <c r="E1" s="2" t="s">
        <v>198</v>
      </c>
    </row>
    <row r="2" spans="1:5" x14ac:dyDescent="0.25">
      <c r="A2" s="3" t="s">
        <v>278</v>
      </c>
      <c r="B2" s="3" t="s">
        <v>199</v>
      </c>
      <c r="C2" s="4" t="s">
        <v>82</v>
      </c>
      <c r="D2" s="4" t="s">
        <v>117</v>
      </c>
      <c r="E2" s="4"/>
    </row>
    <row r="3" spans="1:5" x14ac:dyDescent="0.25">
      <c r="A3" s="1" t="s">
        <v>252</v>
      </c>
      <c r="B3" s="1" t="s">
        <v>199</v>
      </c>
      <c r="C3" s="4" t="s">
        <v>24</v>
      </c>
      <c r="D3" s="4" t="s">
        <v>118</v>
      </c>
      <c r="E3" s="4" t="s">
        <v>200</v>
      </c>
    </row>
    <row r="4" spans="1:5" x14ac:dyDescent="0.25">
      <c r="A4" s="1" t="s">
        <v>253</v>
      </c>
      <c r="B4" s="1" t="s">
        <v>199</v>
      </c>
      <c r="C4" s="2" t="s">
        <v>201</v>
      </c>
      <c r="D4" s="2" t="s">
        <v>203</v>
      </c>
      <c r="E4" s="2" t="s">
        <v>202</v>
      </c>
    </row>
    <row r="5" spans="1:5" x14ac:dyDescent="0.25">
      <c r="A5" s="1" t="s">
        <v>254</v>
      </c>
      <c r="B5" s="1" t="s">
        <v>199</v>
      </c>
      <c r="C5" s="4" t="s">
        <v>114</v>
      </c>
      <c r="D5" s="4" t="s">
        <v>116</v>
      </c>
      <c r="E5" s="4" t="s">
        <v>204</v>
      </c>
    </row>
    <row r="6" spans="1:5" x14ac:dyDescent="0.25">
      <c r="A6" s="1" t="s">
        <v>257</v>
      </c>
      <c r="B6" s="1" t="s">
        <v>199</v>
      </c>
      <c r="C6" s="4" t="s">
        <v>1</v>
      </c>
      <c r="D6" s="4" t="s">
        <v>119</v>
      </c>
      <c r="E6" s="4" t="s">
        <v>205</v>
      </c>
    </row>
    <row r="7" spans="1:5" x14ac:dyDescent="0.25">
      <c r="A7" s="1" t="s">
        <v>255</v>
      </c>
      <c r="B7" s="1" t="s">
        <v>199</v>
      </c>
      <c r="C7" s="4" t="s">
        <v>25</v>
      </c>
      <c r="D7" s="4" t="s">
        <v>25</v>
      </c>
      <c r="E7" s="4" t="s">
        <v>206</v>
      </c>
    </row>
    <row r="8" spans="1:5" x14ac:dyDescent="0.25">
      <c r="A8" s="1" t="s">
        <v>256</v>
      </c>
      <c r="B8" s="1" t="s">
        <v>199</v>
      </c>
      <c r="C8" s="2" t="s">
        <v>207</v>
      </c>
      <c r="D8" s="2" t="s">
        <v>209</v>
      </c>
      <c r="E8" s="2" t="s">
        <v>208</v>
      </c>
    </row>
    <row r="9" spans="1:5" x14ac:dyDescent="0.25">
      <c r="A9" s="1" t="s">
        <v>258</v>
      </c>
      <c r="B9" s="1" t="s">
        <v>199</v>
      </c>
      <c r="C9" s="2" t="s">
        <v>210</v>
      </c>
      <c r="D9" s="2" t="s">
        <v>212</v>
      </c>
      <c r="E9" s="2" t="s">
        <v>211</v>
      </c>
    </row>
    <row r="10" spans="1:5" x14ac:dyDescent="0.25">
      <c r="A10" s="1" t="s">
        <v>259</v>
      </c>
      <c r="B10" s="1" t="s">
        <v>199</v>
      </c>
      <c r="C10" s="4" t="s">
        <v>2</v>
      </c>
      <c r="D10" s="4" t="s">
        <v>120</v>
      </c>
      <c r="E10" s="4" t="s">
        <v>213</v>
      </c>
    </row>
    <row r="11" spans="1:5" x14ac:dyDescent="0.25">
      <c r="A11" s="1" t="s">
        <v>260</v>
      </c>
      <c r="B11" s="1" t="s">
        <v>199</v>
      </c>
      <c r="C11" s="4" t="s">
        <v>2</v>
      </c>
      <c r="D11" s="4" t="s">
        <v>120</v>
      </c>
      <c r="E11" s="4" t="s">
        <v>213</v>
      </c>
    </row>
    <row r="12" spans="1:5" x14ac:dyDescent="0.25">
      <c r="A12" s="1" t="s">
        <v>261</v>
      </c>
      <c r="B12" s="1" t="s">
        <v>199</v>
      </c>
      <c r="C12" s="2" t="s">
        <v>214</v>
      </c>
      <c r="D12" s="2" t="s">
        <v>216</v>
      </c>
      <c r="E12" s="2" t="s">
        <v>215</v>
      </c>
    </row>
    <row r="13" spans="1:5" x14ac:dyDescent="0.25">
      <c r="A13" s="1" t="s">
        <v>262</v>
      </c>
      <c r="B13" s="1" t="s">
        <v>199</v>
      </c>
      <c r="C13" s="2" t="s">
        <v>214</v>
      </c>
      <c r="D13" s="2" t="s">
        <v>216</v>
      </c>
      <c r="E13" s="2" t="s">
        <v>215</v>
      </c>
    </row>
    <row r="14" spans="1:5" x14ac:dyDescent="0.25">
      <c r="A14" s="1" t="s">
        <v>263</v>
      </c>
      <c r="B14" s="1" t="s">
        <v>199</v>
      </c>
      <c r="C14" s="2" t="s">
        <v>217</v>
      </c>
      <c r="D14" s="2" t="s">
        <v>219</v>
      </c>
      <c r="E14" s="2" t="s">
        <v>218</v>
      </c>
    </row>
    <row r="15" spans="1:5" x14ac:dyDescent="0.25">
      <c r="A15" s="1" t="s">
        <v>264</v>
      </c>
      <c r="B15" s="1" t="s">
        <v>199</v>
      </c>
      <c r="C15" s="2" t="s">
        <v>217</v>
      </c>
      <c r="D15" s="2" t="s">
        <v>219</v>
      </c>
      <c r="E15" s="2" t="s">
        <v>218</v>
      </c>
    </row>
    <row r="16" spans="1:5" x14ac:dyDescent="0.25">
      <c r="A16" s="1" t="s">
        <v>265</v>
      </c>
      <c r="B16" s="1" t="s">
        <v>199</v>
      </c>
      <c r="C16" s="2" t="s">
        <v>220</v>
      </c>
      <c r="D16" s="2" t="s">
        <v>222</v>
      </c>
      <c r="E16" s="2" t="s">
        <v>221</v>
      </c>
    </row>
    <row r="17" spans="1:5" x14ac:dyDescent="0.25">
      <c r="A17" s="1" t="s">
        <v>266</v>
      </c>
      <c r="B17" s="1" t="s">
        <v>199</v>
      </c>
      <c r="C17" s="2" t="s">
        <v>220</v>
      </c>
      <c r="D17" s="2" t="s">
        <v>222</v>
      </c>
      <c r="E17" s="2" t="s">
        <v>221</v>
      </c>
    </row>
    <row r="18" spans="1:5" x14ac:dyDescent="0.25">
      <c r="A18" s="1" t="s">
        <v>267</v>
      </c>
      <c r="B18" s="1" t="s">
        <v>199</v>
      </c>
      <c r="C18" s="2" t="s">
        <v>223</v>
      </c>
      <c r="D18" s="2" t="s">
        <v>225</v>
      </c>
      <c r="E18" s="2" t="s">
        <v>224</v>
      </c>
    </row>
    <row r="19" spans="1:5" x14ac:dyDescent="0.25">
      <c r="A19" s="1" t="s">
        <v>268</v>
      </c>
      <c r="B19" s="1" t="s">
        <v>199</v>
      </c>
      <c r="C19" s="2" t="s">
        <v>223</v>
      </c>
      <c r="D19" s="2" t="s">
        <v>225</v>
      </c>
      <c r="E19" s="2" t="s">
        <v>224</v>
      </c>
    </row>
    <row r="20" spans="1:5" x14ac:dyDescent="0.25">
      <c r="A20" s="3" t="s">
        <v>279</v>
      </c>
      <c r="B20" s="1" t="s">
        <v>199</v>
      </c>
      <c r="C20" s="2" t="s">
        <v>94</v>
      </c>
      <c r="D20" s="4" t="s">
        <v>124</v>
      </c>
      <c r="E20" s="2"/>
    </row>
    <row r="21" spans="1:5" x14ac:dyDescent="0.25">
      <c r="A21" s="1" t="s">
        <v>269</v>
      </c>
      <c r="B21" s="1" t="s">
        <v>199</v>
      </c>
      <c r="C21" s="2" t="s">
        <v>16</v>
      </c>
      <c r="D21" s="2" t="s">
        <v>125</v>
      </c>
      <c r="E21" s="2" t="s">
        <v>226</v>
      </c>
    </row>
    <row r="22" spans="1:5" x14ac:dyDescent="0.25">
      <c r="A22" s="3" t="s">
        <v>280</v>
      </c>
      <c r="B22" s="1" t="s">
        <v>199</v>
      </c>
      <c r="C22" s="2" t="s">
        <v>250</v>
      </c>
      <c r="D22" s="2" t="s">
        <v>251</v>
      </c>
      <c r="E22" s="2"/>
    </row>
    <row r="23" spans="1:5" x14ac:dyDescent="0.25">
      <c r="A23" s="3" t="s">
        <v>281</v>
      </c>
      <c r="B23" s="1" t="s">
        <v>199</v>
      </c>
      <c r="C23" s="4" t="s">
        <v>27</v>
      </c>
      <c r="D23" s="2" t="s">
        <v>121</v>
      </c>
      <c r="E23" s="4"/>
    </row>
    <row r="24" spans="1:5" x14ac:dyDescent="0.25">
      <c r="A24" s="3" t="s">
        <v>282</v>
      </c>
      <c r="B24" s="1" t="s">
        <v>199</v>
      </c>
      <c r="C24" s="4" t="s">
        <v>14</v>
      </c>
      <c r="D24" s="4" t="s">
        <v>122</v>
      </c>
      <c r="E24" s="4"/>
    </row>
    <row r="25" spans="1:5" x14ac:dyDescent="0.25">
      <c r="A25" s="3" t="s">
        <v>283</v>
      </c>
      <c r="B25" s="1" t="s">
        <v>199</v>
      </c>
      <c r="C25" s="4" t="s">
        <v>28</v>
      </c>
      <c r="D25" s="4" t="s">
        <v>123</v>
      </c>
      <c r="E25" s="4"/>
    </row>
    <row r="26" spans="1:5" x14ac:dyDescent="0.25">
      <c r="A26" s="1" t="s">
        <v>272</v>
      </c>
      <c r="B26" s="1" t="s">
        <v>199</v>
      </c>
      <c r="C26" s="2" t="s">
        <v>20</v>
      </c>
      <c r="D26" s="2" t="s">
        <v>126</v>
      </c>
      <c r="E26" s="2" t="s">
        <v>237</v>
      </c>
    </row>
    <row r="27" spans="1:5" x14ac:dyDescent="0.25">
      <c r="A27" s="1" t="s">
        <v>273</v>
      </c>
      <c r="B27" s="1" t="s">
        <v>199</v>
      </c>
      <c r="C27" s="2" t="s">
        <v>17</v>
      </c>
      <c r="D27" s="2" t="s">
        <v>127</v>
      </c>
      <c r="E27" s="2" t="s">
        <v>238</v>
      </c>
    </row>
    <row r="28" spans="1:5" x14ac:dyDescent="0.25">
      <c r="A28" s="1" t="s">
        <v>274</v>
      </c>
      <c r="B28" s="1" t="s">
        <v>199</v>
      </c>
      <c r="C28" s="2" t="s">
        <v>18</v>
      </c>
      <c r="D28" s="2" t="s">
        <v>128</v>
      </c>
      <c r="E28" s="2" t="s">
        <v>239</v>
      </c>
    </row>
    <row r="29" spans="1:5" x14ac:dyDescent="0.25">
      <c r="A29" s="1" t="s">
        <v>276</v>
      </c>
      <c r="B29" s="1" t="s">
        <v>199</v>
      </c>
      <c r="C29" s="2" t="s">
        <v>38</v>
      </c>
      <c r="D29" s="2" t="s">
        <v>129</v>
      </c>
      <c r="E29" s="2" t="s">
        <v>248</v>
      </c>
    </row>
    <row r="30" spans="1:5" x14ac:dyDescent="0.25">
      <c r="A30" s="1" t="s">
        <v>276</v>
      </c>
      <c r="B30" s="1" t="s">
        <v>199</v>
      </c>
      <c r="C30" s="5" t="s">
        <v>39</v>
      </c>
      <c r="D30" s="5" t="s">
        <v>284</v>
      </c>
      <c r="E30" s="5" t="s">
        <v>285</v>
      </c>
    </row>
    <row r="31" spans="1:5" x14ac:dyDescent="0.25">
      <c r="A31" s="1" t="s">
        <v>277</v>
      </c>
      <c r="B31" s="1" t="s">
        <v>199</v>
      </c>
      <c r="C31" s="2" t="s">
        <v>40</v>
      </c>
      <c r="D31" s="2" t="s">
        <v>130</v>
      </c>
      <c r="E31" s="2" t="s">
        <v>249</v>
      </c>
    </row>
    <row r="32" spans="1:5" x14ac:dyDescent="0.25">
      <c r="A32" s="3" t="s">
        <v>286</v>
      </c>
      <c r="B32" s="1" t="s">
        <v>199</v>
      </c>
      <c r="C32" s="4" t="s">
        <v>41</v>
      </c>
      <c r="D32" s="4" t="s">
        <v>131</v>
      </c>
      <c r="E32" s="4"/>
    </row>
    <row r="33" spans="1:5" x14ac:dyDescent="0.25">
      <c r="A33" s="1" t="s">
        <v>287</v>
      </c>
      <c r="B33" s="1" t="s">
        <v>199</v>
      </c>
      <c r="C33" s="4" t="s">
        <v>19</v>
      </c>
      <c r="D33" s="4" t="s">
        <v>19</v>
      </c>
      <c r="E33" s="4"/>
    </row>
    <row r="34" spans="1:5" x14ac:dyDescent="0.25">
      <c r="A34" s="3" t="s">
        <v>288</v>
      </c>
      <c r="B34" s="1" t="s">
        <v>199</v>
      </c>
      <c r="C34" s="4" t="s">
        <v>22</v>
      </c>
      <c r="D34" s="4" t="s">
        <v>132</v>
      </c>
      <c r="E34" s="4"/>
    </row>
    <row r="35" spans="1:5" x14ac:dyDescent="0.25">
      <c r="A35" s="1" t="s">
        <v>289</v>
      </c>
      <c r="B35" s="1" t="s">
        <v>199</v>
      </c>
      <c r="C35" s="4" t="s">
        <v>73</v>
      </c>
      <c r="D35" s="4" t="s">
        <v>133</v>
      </c>
      <c r="E35" s="4"/>
    </row>
    <row r="36" spans="1:5" x14ac:dyDescent="0.25">
      <c r="A36" s="3" t="s">
        <v>290</v>
      </c>
      <c r="B36" s="3" t="s">
        <v>291</v>
      </c>
      <c r="C36" s="4" t="s">
        <v>292</v>
      </c>
      <c r="D36" s="4" t="s">
        <v>293</v>
      </c>
      <c r="E36" s="4"/>
    </row>
    <row r="37" spans="1:5" x14ac:dyDescent="0.25">
      <c r="A37" s="3" t="s">
        <v>294</v>
      </c>
      <c r="B37" s="3" t="s">
        <v>291</v>
      </c>
      <c r="C37" s="4" t="s">
        <v>295</v>
      </c>
      <c r="D37" s="4" t="s">
        <v>296</v>
      </c>
      <c r="E37" s="4"/>
    </row>
    <row r="38" spans="1:5" x14ac:dyDescent="0.25">
      <c r="A38" s="3" t="s">
        <v>297</v>
      </c>
      <c r="B38" s="3" t="s">
        <v>227</v>
      </c>
      <c r="C38" s="2" t="s">
        <v>102</v>
      </c>
      <c r="D38" s="2" t="s">
        <v>134</v>
      </c>
      <c r="E38" s="2"/>
    </row>
    <row r="39" spans="1:5" x14ac:dyDescent="0.25">
      <c r="A39" s="3" t="s">
        <v>297</v>
      </c>
      <c r="B39" s="3" t="s">
        <v>227</v>
      </c>
      <c r="C39" s="2" t="s">
        <v>172</v>
      </c>
      <c r="D39" s="2" t="s">
        <v>135</v>
      </c>
      <c r="E39" s="2"/>
    </row>
    <row r="40" spans="1:5" x14ac:dyDescent="0.25">
      <c r="A40" s="1" t="s">
        <v>270</v>
      </c>
      <c r="B40" s="1" t="s">
        <v>227</v>
      </c>
      <c r="C40" s="2" t="s">
        <v>173</v>
      </c>
      <c r="D40" s="2" t="s">
        <v>136</v>
      </c>
      <c r="E40" s="2" t="s">
        <v>228</v>
      </c>
    </row>
    <row r="41" spans="1:5" x14ac:dyDescent="0.25">
      <c r="A41" s="1" t="s">
        <v>270</v>
      </c>
      <c r="B41" s="1" t="s">
        <v>227</v>
      </c>
      <c r="C41" s="2" t="s">
        <v>174</v>
      </c>
      <c r="D41" s="2" t="s">
        <v>137</v>
      </c>
      <c r="E41" s="2" t="s">
        <v>229</v>
      </c>
    </row>
    <row r="42" spans="1:5" x14ac:dyDescent="0.25">
      <c r="A42" s="1" t="s">
        <v>271</v>
      </c>
      <c r="B42" s="1" t="s">
        <v>227</v>
      </c>
      <c r="C42" s="2" t="s">
        <v>175</v>
      </c>
      <c r="D42" s="2" t="s">
        <v>138</v>
      </c>
      <c r="E42" s="2" t="s">
        <v>230</v>
      </c>
    </row>
    <row r="43" spans="1:5" x14ac:dyDescent="0.25">
      <c r="A43" s="1" t="s">
        <v>271</v>
      </c>
      <c r="B43" s="1" t="s">
        <v>227</v>
      </c>
      <c r="C43" s="2" t="s">
        <v>231</v>
      </c>
      <c r="D43" s="2" t="s">
        <v>139</v>
      </c>
      <c r="E43" s="2" t="s">
        <v>232</v>
      </c>
    </row>
    <row r="44" spans="1:5" x14ac:dyDescent="0.25">
      <c r="A44" s="1" t="s">
        <v>271</v>
      </c>
      <c r="B44" s="1" t="s">
        <v>227</v>
      </c>
      <c r="C44" s="2" t="s">
        <v>233</v>
      </c>
      <c r="D44" s="2" t="s">
        <v>176</v>
      </c>
      <c r="E44" s="2" t="s">
        <v>234</v>
      </c>
    </row>
    <row r="45" spans="1:5" x14ac:dyDescent="0.25">
      <c r="A45" s="1" t="s">
        <v>271</v>
      </c>
      <c r="B45" s="1" t="s">
        <v>227</v>
      </c>
      <c r="C45" s="2" t="s">
        <v>88</v>
      </c>
      <c r="D45" s="2" t="s">
        <v>88</v>
      </c>
      <c r="E45" s="2" t="s">
        <v>88</v>
      </c>
    </row>
    <row r="46" spans="1:5" x14ac:dyDescent="0.25">
      <c r="A46" s="1" t="s">
        <v>271</v>
      </c>
      <c r="B46" s="1" t="s">
        <v>227</v>
      </c>
      <c r="C46" s="2" t="s">
        <v>103</v>
      </c>
      <c r="D46" s="2" t="s">
        <v>103</v>
      </c>
      <c r="E46" s="2" t="s">
        <v>103</v>
      </c>
    </row>
    <row r="47" spans="1:5" x14ac:dyDescent="0.25">
      <c r="A47" s="1" t="s">
        <v>271</v>
      </c>
      <c r="B47" s="1" t="s">
        <v>227</v>
      </c>
      <c r="C47" s="2" t="s">
        <v>235</v>
      </c>
      <c r="D47" s="2" t="s">
        <v>140</v>
      </c>
      <c r="E47" s="2" t="s">
        <v>236</v>
      </c>
    </row>
    <row r="48" spans="1:5" x14ac:dyDescent="0.25">
      <c r="A48" s="1" t="s">
        <v>275</v>
      </c>
      <c r="B48" s="1" t="s">
        <v>227</v>
      </c>
      <c r="C48" s="2" t="s">
        <v>240</v>
      </c>
      <c r="D48" s="2" t="s">
        <v>177</v>
      </c>
      <c r="E48" s="2" t="s">
        <v>241</v>
      </c>
    </row>
    <row r="49" spans="1:5" x14ac:dyDescent="0.25">
      <c r="A49" s="1" t="s">
        <v>275</v>
      </c>
      <c r="B49" s="1" t="s">
        <v>227</v>
      </c>
      <c r="C49" s="2" t="s">
        <v>242</v>
      </c>
      <c r="D49" s="2" t="s">
        <v>178</v>
      </c>
      <c r="E49" s="2" t="s">
        <v>243</v>
      </c>
    </row>
    <row r="50" spans="1:5" x14ac:dyDescent="0.25">
      <c r="A50" s="1" t="s">
        <v>275</v>
      </c>
      <c r="B50" s="1" t="s">
        <v>227</v>
      </c>
      <c r="C50" s="2" t="s">
        <v>104</v>
      </c>
      <c r="D50" s="2" t="s">
        <v>179</v>
      </c>
      <c r="E50" s="2" t="s">
        <v>244</v>
      </c>
    </row>
    <row r="51" spans="1:5" x14ac:dyDescent="0.25">
      <c r="A51" s="1" t="s">
        <v>275</v>
      </c>
      <c r="B51" s="1" t="s">
        <v>227</v>
      </c>
      <c r="C51" s="2" t="s">
        <v>105</v>
      </c>
      <c r="D51" s="2" t="s">
        <v>180</v>
      </c>
      <c r="E51" s="2" t="s">
        <v>245</v>
      </c>
    </row>
    <row r="52" spans="1:5" x14ac:dyDescent="0.25">
      <c r="A52" s="1" t="s">
        <v>275</v>
      </c>
      <c r="B52" s="1" t="s">
        <v>227</v>
      </c>
      <c r="C52" s="2" t="s">
        <v>246</v>
      </c>
      <c r="D52" s="2" t="s">
        <v>181</v>
      </c>
      <c r="E52" s="2" t="s">
        <v>247</v>
      </c>
    </row>
    <row r="53" spans="1:5" x14ac:dyDescent="0.25">
      <c r="A53" s="3" t="s">
        <v>298</v>
      </c>
      <c r="B53" s="1" t="s">
        <v>227</v>
      </c>
      <c r="C53" s="2" t="s">
        <v>89</v>
      </c>
      <c r="D53" s="2" t="s">
        <v>141</v>
      </c>
      <c r="E53" s="2"/>
    </row>
    <row r="54" spans="1:5" x14ac:dyDescent="0.25">
      <c r="A54" s="3" t="s">
        <v>298</v>
      </c>
      <c r="B54" s="1" t="s">
        <v>227</v>
      </c>
      <c r="C54" s="2" t="s">
        <v>86</v>
      </c>
      <c r="D54" s="2" t="s">
        <v>142</v>
      </c>
      <c r="E54" s="2"/>
    </row>
    <row r="55" spans="1:5" x14ac:dyDescent="0.25">
      <c r="A55" s="3" t="s">
        <v>298</v>
      </c>
      <c r="B55" s="1" t="s">
        <v>227</v>
      </c>
      <c r="C55" s="2" t="s">
        <v>106</v>
      </c>
      <c r="D55" s="2" t="s">
        <v>143</v>
      </c>
      <c r="E55" s="2"/>
    </row>
    <row r="56" spans="1:5" x14ac:dyDescent="0.25">
      <c r="A56" s="3" t="s">
        <v>298</v>
      </c>
      <c r="B56" s="1" t="s">
        <v>227</v>
      </c>
      <c r="C56" s="2" t="s">
        <v>90</v>
      </c>
      <c r="D56" s="2" t="s">
        <v>144</v>
      </c>
      <c r="E56" s="2"/>
    </row>
    <row r="57" spans="1:5" x14ac:dyDescent="0.25">
      <c r="A57" s="1" t="s">
        <v>299</v>
      </c>
      <c r="B57" s="1" t="s">
        <v>199</v>
      </c>
      <c r="C57" s="2" t="s">
        <v>50</v>
      </c>
      <c r="D57" s="2" t="s">
        <v>145</v>
      </c>
      <c r="E57" s="2" t="s">
        <v>300</v>
      </c>
    </row>
    <row r="58" spans="1:5" x14ac:dyDescent="0.25">
      <c r="A58" s="1" t="s">
        <v>301</v>
      </c>
      <c r="B58" s="1" t="s">
        <v>199</v>
      </c>
      <c r="C58" s="2" t="s">
        <v>37</v>
      </c>
      <c r="D58" s="2" t="s">
        <v>146</v>
      </c>
      <c r="E58" s="2" t="s">
        <v>302</v>
      </c>
    </row>
    <row r="59" spans="1:5" x14ac:dyDescent="0.25">
      <c r="A59" s="1" t="s">
        <v>303</v>
      </c>
      <c r="B59" s="1" t="s">
        <v>199</v>
      </c>
      <c r="C59" s="2" t="s">
        <v>49</v>
      </c>
      <c r="D59" s="2" t="s">
        <v>147</v>
      </c>
      <c r="E59" s="2" t="s">
        <v>304</v>
      </c>
    </row>
    <row r="60" spans="1:5" x14ac:dyDescent="0.25">
      <c r="A60" s="1" t="s">
        <v>305</v>
      </c>
      <c r="B60" s="1" t="s">
        <v>199</v>
      </c>
      <c r="C60" s="2" t="s">
        <v>52</v>
      </c>
      <c r="D60" s="2" t="s">
        <v>148</v>
      </c>
      <c r="E60" s="2" t="s">
        <v>306</v>
      </c>
    </row>
    <row r="61" spans="1:5" x14ac:dyDescent="0.25">
      <c r="A61" s="1" t="s">
        <v>307</v>
      </c>
      <c r="B61" s="1" t="s">
        <v>199</v>
      </c>
      <c r="C61" s="2" t="s">
        <v>75</v>
      </c>
      <c r="D61" s="2" t="s">
        <v>149</v>
      </c>
      <c r="E61" s="2" t="s">
        <v>308</v>
      </c>
    </row>
    <row r="62" spans="1:5" x14ac:dyDescent="0.25">
      <c r="A62" s="1" t="s">
        <v>309</v>
      </c>
      <c r="B62" s="1" t="s">
        <v>199</v>
      </c>
      <c r="C62" s="2" t="s">
        <v>51</v>
      </c>
      <c r="D62" s="2" t="s">
        <v>150</v>
      </c>
      <c r="E62" s="2" t="s">
        <v>310</v>
      </c>
    </row>
    <row r="63" spans="1:5" x14ac:dyDescent="0.25">
      <c r="A63" s="1" t="s">
        <v>311</v>
      </c>
      <c r="B63" s="1" t="s">
        <v>199</v>
      </c>
      <c r="C63" s="2" t="s">
        <v>87</v>
      </c>
      <c r="D63" s="2" t="s">
        <v>151</v>
      </c>
      <c r="E63" s="2" t="s">
        <v>312</v>
      </c>
    </row>
    <row r="64" spans="1:5" x14ac:dyDescent="0.25">
      <c r="A64" s="1" t="s">
        <v>313</v>
      </c>
      <c r="B64" s="1" t="s">
        <v>199</v>
      </c>
      <c r="C64" s="2" t="s">
        <v>78</v>
      </c>
      <c r="D64" s="2" t="s">
        <v>314</v>
      </c>
      <c r="E64" s="2" t="s">
        <v>315</v>
      </c>
    </row>
    <row r="65" spans="1:5" x14ac:dyDescent="0.25">
      <c r="A65" s="1" t="s">
        <v>316</v>
      </c>
      <c r="B65" s="1" t="s">
        <v>199</v>
      </c>
      <c r="C65" s="2" t="s">
        <v>42</v>
      </c>
      <c r="D65" s="2" t="s">
        <v>317</v>
      </c>
      <c r="E65" s="2" t="s">
        <v>318</v>
      </c>
    </row>
    <row r="66" spans="1:5" x14ac:dyDescent="0.25">
      <c r="A66" s="1" t="s">
        <v>319</v>
      </c>
      <c r="B66" s="1" t="s">
        <v>199</v>
      </c>
      <c r="C66" s="2" t="s">
        <v>43</v>
      </c>
      <c r="D66" s="2" t="s">
        <v>320</v>
      </c>
      <c r="E66" s="2" t="s">
        <v>321</v>
      </c>
    </row>
    <row r="67" spans="1:5" x14ac:dyDescent="0.25">
      <c r="A67" s="1" t="s">
        <v>322</v>
      </c>
      <c r="B67" s="1" t="s">
        <v>199</v>
      </c>
      <c r="C67" s="2" t="s">
        <v>44</v>
      </c>
      <c r="D67" s="2" t="s">
        <v>152</v>
      </c>
      <c r="E67" s="2" t="s">
        <v>323</v>
      </c>
    </row>
    <row r="68" spans="1:5" x14ac:dyDescent="0.25">
      <c r="A68" s="1" t="s">
        <v>324</v>
      </c>
      <c r="B68" s="1" t="s">
        <v>199</v>
      </c>
      <c r="C68" s="2" t="s">
        <v>153</v>
      </c>
      <c r="D68" s="2" t="s">
        <v>325</v>
      </c>
      <c r="E68" s="2" t="s">
        <v>326</v>
      </c>
    </row>
    <row r="69" spans="1:5" x14ac:dyDescent="0.25">
      <c r="A69" s="1" t="s">
        <v>327</v>
      </c>
      <c r="B69" s="1" t="s">
        <v>227</v>
      </c>
      <c r="C69" s="2" t="s">
        <v>99</v>
      </c>
      <c r="D69" s="2" t="s">
        <v>195</v>
      </c>
      <c r="E69" s="2"/>
    </row>
    <row r="70" spans="1:5" x14ac:dyDescent="0.25">
      <c r="A70" s="1" t="s">
        <v>327</v>
      </c>
      <c r="B70" s="1" t="s">
        <v>227</v>
      </c>
      <c r="C70" s="2" t="s">
        <v>107</v>
      </c>
      <c r="D70" s="2" t="s">
        <v>194</v>
      </c>
      <c r="E70" s="2"/>
    </row>
    <row r="71" spans="1:5" x14ac:dyDescent="0.25">
      <c r="A71" s="3" t="s">
        <v>328</v>
      </c>
      <c r="B71" s="3" t="s">
        <v>199</v>
      </c>
      <c r="C71" s="2" t="s">
        <v>53</v>
      </c>
      <c r="D71" s="2" t="s">
        <v>329</v>
      </c>
      <c r="E71" s="2" t="s">
        <v>330</v>
      </c>
    </row>
    <row r="72" spans="1:5" x14ac:dyDescent="0.25">
      <c r="A72" s="3" t="s">
        <v>331</v>
      </c>
      <c r="B72" s="3" t="s">
        <v>199</v>
      </c>
      <c r="C72" s="2" t="s">
        <v>56</v>
      </c>
      <c r="D72" s="2" t="s">
        <v>332</v>
      </c>
      <c r="E72" s="2" t="s">
        <v>333</v>
      </c>
    </row>
    <row r="73" spans="1:5" x14ac:dyDescent="0.25">
      <c r="A73" s="3" t="s">
        <v>334</v>
      </c>
      <c r="B73" s="3" t="s">
        <v>199</v>
      </c>
      <c r="C73" s="2" t="s">
        <v>59</v>
      </c>
      <c r="D73" s="2" t="s">
        <v>335</v>
      </c>
      <c r="E73" s="2" t="s">
        <v>336</v>
      </c>
    </row>
    <row r="74" spans="1:5" x14ac:dyDescent="0.25">
      <c r="A74" s="3" t="s">
        <v>337</v>
      </c>
      <c r="B74" s="3" t="s">
        <v>199</v>
      </c>
      <c r="C74" s="2" t="s">
        <v>62</v>
      </c>
      <c r="D74" s="2" t="s">
        <v>338</v>
      </c>
      <c r="E74" s="2" t="s">
        <v>339</v>
      </c>
    </row>
    <row r="75" spans="1:5" x14ac:dyDescent="0.25">
      <c r="A75" s="3" t="s">
        <v>340</v>
      </c>
      <c r="B75" s="3" t="s">
        <v>199</v>
      </c>
      <c r="C75" s="2" t="s">
        <v>65</v>
      </c>
      <c r="D75" s="2" t="s">
        <v>65</v>
      </c>
      <c r="E75" s="2" t="s">
        <v>65</v>
      </c>
    </row>
    <row r="76" spans="1:5" x14ac:dyDescent="0.25">
      <c r="A76" s="3" t="s">
        <v>341</v>
      </c>
      <c r="B76" s="3" t="s">
        <v>199</v>
      </c>
      <c r="C76" s="2" t="s">
        <v>68</v>
      </c>
      <c r="D76" s="2" t="s">
        <v>342</v>
      </c>
      <c r="E76" s="2" t="s">
        <v>343</v>
      </c>
    </row>
    <row r="77" spans="1:5" x14ac:dyDescent="0.25">
      <c r="A77" s="3" t="s">
        <v>344</v>
      </c>
      <c r="B77" s="3" t="s">
        <v>199</v>
      </c>
      <c r="C77" s="2" t="s">
        <v>54</v>
      </c>
      <c r="D77" s="2" t="s">
        <v>345</v>
      </c>
      <c r="E77" s="2" t="s">
        <v>346</v>
      </c>
    </row>
    <row r="78" spans="1:5" x14ac:dyDescent="0.25">
      <c r="A78" s="3" t="s">
        <v>347</v>
      </c>
      <c r="B78" s="3" t="s">
        <v>199</v>
      </c>
      <c r="C78" s="2" t="s">
        <v>57</v>
      </c>
      <c r="D78" s="2" t="s">
        <v>348</v>
      </c>
      <c r="E78" s="2" t="s">
        <v>349</v>
      </c>
    </row>
    <row r="79" spans="1:5" x14ac:dyDescent="0.25">
      <c r="A79" s="3" t="s">
        <v>350</v>
      </c>
      <c r="B79" s="3" t="s">
        <v>199</v>
      </c>
      <c r="C79" s="2" t="s">
        <v>60</v>
      </c>
      <c r="D79" s="2" t="s">
        <v>351</v>
      </c>
      <c r="E79" s="2" t="s">
        <v>352</v>
      </c>
    </row>
    <row r="80" spans="1:5" x14ac:dyDescent="0.25">
      <c r="A80" s="3" t="s">
        <v>353</v>
      </c>
      <c r="B80" s="3" t="s">
        <v>199</v>
      </c>
      <c r="C80" s="2" t="s">
        <v>63</v>
      </c>
      <c r="D80" s="2" t="s">
        <v>354</v>
      </c>
      <c r="E80" s="2" t="s">
        <v>355</v>
      </c>
    </row>
    <row r="81" spans="1:5" x14ac:dyDescent="0.25">
      <c r="A81" s="3" t="s">
        <v>356</v>
      </c>
      <c r="B81" s="3" t="s">
        <v>199</v>
      </c>
      <c r="C81" s="2" t="s">
        <v>66</v>
      </c>
      <c r="D81" s="2" t="s">
        <v>357</v>
      </c>
      <c r="E81" s="2" t="s">
        <v>358</v>
      </c>
    </row>
    <row r="82" spans="1:5" x14ac:dyDescent="0.25">
      <c r="A82" s="3" t="s">
        <v>359</v>
      </c>
      <c r="B82" s="3" t="s">
        <v>199</v>
      </c>
      <c r="C82" s="2" t="s">
        <v>69</v>
      </c>
      <c r="D82" s="2" t="s">
        <v>360</v>
      </c>
      <c r="E82" s="2" t="s">
        <v>361</v>
      </c>
    </row>
    <row r="83" spans="1:5" x14ac:dyDescent="0.25">
      <c r="A83" s="3" t="s">
        <v>362</v>
      </c>
      <c r="B83" s="3" t="s">
        <v>199</v>
      </c>
      <c r="C83" s="2" t="s">
        <v>54</v>
      </c>
      <c r="D83" s="2" t="s">
        <v>345</v>
      </c>
      <c r="E83" s="2" t="s">
        <v>346</v>
      </c>
    </row>
    <row r="84" spans="1:5" x14ac:dyDescent="0.25">
      <c r="A84" s="3" t="s">
        <v>363</v>
      </c>
      <c r="B84" s="3" t="s">
        <v>199</v>
      </c>
      <c r="C84" s="2" t="s">
        <v>57</v>
      </c>
      <c r="D84" s="2" t="s">
        <v>348</v>
      </c>
      <c r="E84" s="2" t="s">
        <v>349</v>
      </c>
    </row>
    <row r="85" spans="1:5" x14ac:dyDescent="0.25">
      <c r="A85" s="3" t="s">
        <v>364</v>
      </c>
      <c r="B85" s="3" t="s">
        <v>199</v>
      </c>
      <c r="C85" s="2" t="s">
        <v>60</v>
      </c>
      <c r="D85" s="2" t="s">
        <v>351</v>
      </c>
      <c r="E85" s="2" t="s">
        <v>352</v>
      </c>
    </row>
    <row r="86" spans="1:5" x14ac:dyDescent="0.25">
      <c r="A86" s="3" t="s">
        <v>365</v>
      </c>
      <c r="B86" s="3" t="s">
        <v>199</v>
      </c>
      <c r="C86" s="2" t="s">
        <v>63</v>
      </c>
      <c r="D86" s="2" t="s">
        <v>354</v>
      </c>
      <c r="E86" s="2" t="s">
        <v>355</v>
      </c>
    </row>
    <row r="87" spans="1:5" x14ac:dyDescent="0.25">
      <c r="A87" s="3" t="s">
        <v>366</v>
      </c>
      <c r="B87" s="3" t="s">
        <v>199</v>
      </c>
      <c r="C87" s="2" t="s">
        <v>66</v>
      </c>
      <c r="D87" s="2" t="s">
        <v>357</v>
      </c>
      <c r="E87" s="2" t="s">
        <v>358</v>
      </c>
    </row>
    <row r="88" spans="1:5" x14ac:dyDescent="0.25">
      <c r="A88" s="3" t="s">
        <v>367</v>
      </c>
      <c r="B88" s="3" t="s">
        <v>199</v>
      </c>
      <c r="C88" s="2" t="s">
        <v>69</v>
      </c>
      <c r="D88" s="2" t="s">
        <v>360</v>
      </c>
      <c r="E88" s="2" t="s">
        <v>361</v>
      </c>
    </row>
    <row r="89" spans="1:5" x14ac:dyDescent="0.25">
      <c r="A89" s="3" t="s">
        <v>368</v>
      </c>
      <c r="B89" s="3" t="s">
        <v>199</v>
      </c>
      <c r="C89" s="2" t="s">
        <v>55</v>
      </c>
      <c r="D89" s="2" t="s">
        <v>369</v>
      </c>
      <c r="E89" s="2" t="s">
        <v>370</v>
      </c>
    </row>
    <row r="90" spans="1:5" x14ac:dyDescent="0.25">
      <c r="A90" s="3" t="s">
        <v>371</v>
      </c>
      <c r="B90" s="3" t="s">
        <v>199</v>
      </c>
      <c r="C90" s="2" t="s">
        <v>58</v>
      </c>
      <c r="D90" s="2" t="s">
        <v>372</v>
      </c>
      <c r="E90" s="2" t="s">
        <v>373</v>
      </c>
    </row>
    <row r="91" spans="1:5" x14ac:dyDescent="0.25">
      <c r="A91" s="3" t="s">
        <v>374</v>
      </c>
      <c r="B91" s="3" t="s">
        <v>199</v>
      </c>
      <c r="C91" s="2" t="s">
        <v>61</v>
      </c>
      <c r="D91" s="2" t="s">
        <v>375</v>
      </c>
      <c r="E91" s="2" t="s">
        <v>376</v>
      </c>
    </row>
    <row r="92" spans="1:5" x14ac:dyDescent="0.25">
      <c r="A92" s="3" t="s">
        <v>377</v>
      </c>
      <c r="B92" s="3" t="s">
        <v>199</v>
      </c>
      <c r="C92" s="2" t="s">
        <v>71</v>
      </c>
      <c r="D92" s="2" t="s">
        <v>378</v>
      </c>
      <c r="E92" s="2" t="s">
        <v>379</v>
      </c>
    </row>
    <row r="93" spans="1:5" x14ac:dyDescent="0.25">
      <c r="A93" s="3" t="s">
        <v>380</v>
      </c>
      <c r="B93" s="3" t="s">
        <v>199</v>
      </c>
      <c r="C93" s="2" t="s">
        <v>72</v>
      </c>
      <c r="D93" s="2" t="s">
        <v>381</v>
      </c>
      <c r="E93" s="2" t="s">
        <v>382</v>
      </c>
    </row>
    <row r="94" spans="1:5" x14ac:dyDescent="0.25">
      <c r="A94" s="3" t="s">
        <v>383</v>
      </c>
      <c r="B94" s="3" t="s">
        <v>199</v>
      </c>
      <c r="C94" s="2" t="s">
        <v>64</v>
      </c>
      <c r="D94" s="2" t="s">
        <v>384</v>
      </c>
      <c r="E94" s="2" t="s">
        <v>385</v>
      </c>
    </row>
    <row r="95" spans="1:5" x14ac:dyDescent="0.25">
      <c r="A95" s="3" t="s">
        <v>386</v>
      </c>
      <c r="B95" s="3" t="s">
        <v>199</v>
      </c>
      <c r="C95" s="2" t="s">
        <v>67</v>
      </c>
      <c r="D95" s="2" t="s">
        <v>387</v>
      </c>
      <c r="E95" s="2" t="s">
        <v>388</v>
      </c>
    </row>
    <row r="96" spans="1:5" x14ac:dyDescent="0.25">
      <c r="A96" s="3" t="s">
        <v>389</v>
      </c>
      <c r="B96" s="3" t="s">
        <v>199</v>
      </c>
      <c r="C96" s="2" t="s">
        <v>70</v>
      </c>
      <c r="D96" s="2" t="s">
        <v>390</v>
      </c>
      <c r="E96" s="2" t="s">
        <v>391</v>
      </c>
    </row>
    <row r="97" spans="1:5" x14ac:dyDescent="0.25">
      <c r="A97" s="3" t="s">
        <v>392</v>
      </c>
      <c r="B97" s="3" t="s">
        <v>393</v>
      </c>
      <c r="C97" s="2" t="s">
        <v>53</v>
      </c>
      <c r="D97" s="2" t="s">
        <v>329</v>
      </c>
      <c r="E97" s="2" t="s">
        <v>330</v>
      </c>
    </row>
    <row r="98" spans="1:5" x14ac:dyDescent="0.25">
      <c r="A98" s="3" t="s">
        <v>392</v>
      </c>
      <c r="B98" s="3" t="s">
        <v>393</v>
      </c>
      <c r="C98" s="2" t="s">
        <v>56</v>
      </c>
      <c r="D98" s="2" t="s">
        <v>332</v>
      </c>
      <c r="E98" s="2" t="s">
        <v>333</v>
      </c>
    </row>
    <row r="99" spans="1:5" x14ac:dyDescent="0.25">
      <c r="A99" s="3" t="s">
        <v>392</v>
      </c>
      <c r="B99" s="3" t="s">
        <v>393</v>
      </c>
      <c r="C99" s="2" t="s">
        <v>59</v>
      </c>
      <c r="D99" s="2" t="s">
        <v>335</v>
      </c>
      <c r="E99" s="2" t="s">
        <v>336</v>
      </c>
    </row>
    <row r="100" spans="1:5" x14ac:dyDescent="0.25">
      <c r="A100" s="3" t="s">
        <v>392</v>
      </c>
      <c r="B100" s="3" t="s">
        <v>393</v>
      </c>
      <c r="C100" s="2" t="s">
        <v>62</v>
      </c>
      <c r="D100" s="2" t="s">
        <v>338</v>
      </c>
      <c r="E100" s="2" t="s">
        <v>339</v>
      </c>
    </row>
    <row r="101" spans="1:5" x14ac:dyDescent="0.25">
      <c r="A101" s="3" t="s">
        <v>392</v>
      </c>
      <c r="B101" s="3" t="s">
        <v>393</v>
      </c>
      <c r="C101" s="2" t="s">
        <v>65</v>
      </c>
      <c r="D101" s="2" t="s">
        <v>65</v>
      </c>
      <c r="E101" s="2" t="s">
        <v>65</v>
      </c>
    </row>
    <row r="102" spans="1:5" x14ac:dyDescent="0.25">
      <c r="A102" s="3" t="s">
        <v>392</v>
      </c>
      <c r="B102" s="3" t="s">
        <v>393</v>
      </c>
      <c r="C102" s="2" t="s">
        <v>68</v>
      </c>
      <c r="D102" s="2" t="s">
        <v>342</v>
      </c>
      <c r="E102" s="2" t="s">
        <v>343</v>
      </c>
    </row>
    <row r="103" spans="1:5" x14ac:dyDescent="0.25">
      <c r="A103" s="3" t="s">
        <v>392</v>
      </c>
      <c r="B103" s="3" t="s">
        <v>393</v>
      </c>
      <c r="C103" s="2" t="s">
        <v>54</v>
      </c>
      <c r="D103" s="2" t="s">
        <v>345</v>
      </c>
      <c r="E103" s="2" t="s">
        <v>346</v>
      </c>
    </row>
    <row r="104" spans="1:5" x14ac:dyDescent="0.25">
      <c r="A104" s="3" t="s">
        <v>392</v>
      </c>
      <c r="B104" s="3" t="s">
        <v>393</v>
      </c>
      <c r="C104" s="2" t="s">
        <v>57</v>
      </c>
      <c r="D104" s="2" t="s">
        <v>348</v>
      </c>
      <c r="E104" s="2" t="s">
        <v>349</v>
      </c>
    </row>
    <row r="105" spans="1:5" x14ac:dyDescent="0.25">
      <c r="A105" s="3" t="s">
        <v>392</v>
      </c>
      <c r="B105" s="3" t="s">
        <v>393</v>
      </c>
      <c r="C105" s="2" t="s">
        <v>60</v>
      </c>
      <c r="D105" s="2" t="s">
        <v>351</v>
      </c>
      <c r="E105" s="2" t="s">
        <v>352</v>
      </c>
    </row>
    <row r="106" spans="1:5" x14ac:dyDescent="0.25">
      <c r="A106" s="3" t="s">
        <v>392</v>
      </c>
      <c r="B106" s="3" t="s">
        <v>393</v>
      </c>
      <c r="C106" s="2" t="s">
        <v>63</v>
      </c>
      <c r="D106" s="2" t="s">
        <v>354</v>
      </c>
      <c r="E106" s="2" t="s">
        <v>355</v>
      </c>
    </row>
    <row r="107" spans="1:5" x14ac:dyDescent="0.25">
      <c r="A107" s="3" t="s">
        <v>392</v>
      </c>
      <c r="B107" s="3" t="s">
        <v>393</v>
      </c>
      <c r="C107" s="2" t="s">
        <v>66</v>
      </c>
      <c r="D107" s="2" t="s">
        <v>357</v>
      </c>
      <c r="E107" s="2" t="s">
        <v>358</v>
      </c>
    </row>
    <row r="108" spans="1:5" x14ac:dyDescent="0.25">
      <c r="A108" s="3" t="s">
        <v>392</v>
      </c>
      <c r="B108" s="3" t="s">
        <v>393</v>
      </c>
      <c r="C108" s="2" t="s">
        <v>69</v>
      </c>
      <c r="D108" s="2" t="s">
        <v>360</v>
      </c>
      <c r="E108" s="2" t="s">
        <v>361</v>
      </c>
    </row>
    <row r="109" spans="1:5" x14ac:dyDescent="0.25">
      <c r="A109" s="3" t="s">
        <v>392</v>
      </c>
      <c r="B109" s="3" t="s">
        <v>393</v>
      </c>
      <c r="C109" s="2" t="s">
        <v>55</v>
      </c>
      <c r="D109" s="2" t="s">
        <v>369</v>
      </c>
      <c r="E109" s="2" t="s">
        <v>370</v>
      </c>
    </row>
    <row r="110" spans="1:5" x14ac:dyDescent="0.25">
      <c r="A110" s="3" t="s">
        <v>392</v>
      </c>
      <c r="B110" s="3" t="s">
        <v>393</v>
      </c>
      <c r="C110" s="2" t="s">
        <v>58</v>
      </c>
      <c r="D110" s="2" t="s">
        <v>372</v>
      </c>
      <c r="E110" s="2" t="s">
        <v>373</v>
      </c>
    </row>
    <row r="111" spans="1:5" x14ac:dyDescent="0.25">
      <c r="A111" s="3" t="s">
        <v>392</v>
      </c>
      <c r="B111" s="3" t="s">
        <v>393</v>
      </c>
      <c r="C111" s="2" t="s">
        <v>61</v>
      </c>
      <c r="D111" s="2" t="s">
        <v>375</v>
      </c>
      <c r="E111" s="2" t="s">
        <v>376</v>
      </c>
    </row>
    <row r="112" spans="1:5" x14ac:dyDescent="0.25">
      <c r="A112" s="3" t="s">
        <v>392</v>
      </c>
      <c r="B112" s="3" t="s">
        <v>393</v>
      </c>
      <c r="C112" s="2" t="s">
        <v>71</v>
      </c>
      <c r="D112" s="2" t="s">
        <v>378</v>
      </c>
      <c r="E112" s="2" t="s">
        <v>379</v>
      </c>
    </row>
    <row r="113" spans="1:5" x14ac:dyDescent="0.25">
      <c r="A113" s="3" t="s">
        <v>392</v>
      </c>
      <c r="B113" s="3" t="s">
        <v>393</v>
      </c>
      <c r="C113" s="2" t="s">
        <v>72</v>
      </c>
      <c r="D113" s="2" t="s">
        <v>381</v>
      </c>
      <c r="E113" s="2" t="s">
        <v>382</v>
      </c>
    </row>
    <row r="114" spans="1:5" x14ac:dyDescent="0.25">
      <c r="A114" s="3" t="s">
        <v>392</v>
      </c>
      <c r="B114" s="3" t="s">
        <v>393</v>
      </c>
      <c r="C114" s="2" t="s">
        <v>64</v>
      </c>
      <c r="D114" s="2" t="s">
        <v>384</v>
      </c>
      <c r="E114" s="2" t="s">
        <v>385</v>
      </c>
    </row>
    <row r="115" spans="1:5" x14ac:dyDescent="0.25">
      <c r="A115" s="3" t="s">
        <v>392</v>
      </c>
      <c r="B115" s="3" t="s">
        <v>393</v>
      </c>
      <c r="C115" s="2" t="s">
        <v>67</v>
      </c>
      <c r="D115" s="2" t="s">
        <v>387</v>
      </c>
      <c r="E115" s="2" t="s">
        <v>388</v>
      </c>
    </row>
    <row r="116" spans="1:5" x14ac:dyDescent="0.25">
      <c r="A116" s="3" t="s">
        <v>392</v>
      </c>
      <c r="B116" s="3" t="s">
        <v>393</v>
      </c>
      <c r="C116" s="2" t="s">
        <v>70</v>
      </c>
      <c r="D116" s="2" t="s">
        <v>390</v>
      </c>
      <c r="E116" s="2" t="s">
        <v>391</v>
      </c>
    </row>
    <row r="117" spans="1:5" x14ac:dyDescent="0.25">
      <c r="A117" s="3" t="s">
        <v>394</v>
      </c>
      <c r="B117" s="3" t="s">
        <v>227</v>
      </c>
      <c r="C117" s="2" t="s">
        <v>109</v>
      </c>
      <c r="D117" s="2" t="s">
        <v>183</v>
      </c>
      <c r="E117" s="2" t="s">
        <v>395</v>
      </c>
    </row>
    <row r="118" spans="1:5" x14ac:dyDescent="0.25">
      <c r="A118" s="3" t="s">
        <v>394</v>
      </c>
      <c r="B118" s="3" t="s">
        <v>227</v>
      </c>
      <c r="C118" s="2" t="s">
        <v>108</v>
      </c>
      <c r="D118" s="2" t="s">
        <v>184</v>
      </c>
      <c r="E118" s="2" t="s">
        <v>396</v>
      </c>
    </row>
    <row r="119" spans="1:5" x14ac:dyDescent="0.25">
      <c r="A119" s="3" t="s">
        <v>397</v>
      </c>
      <c r="B119" s="3" t="s">
        <v>227</v>
      </c>
      <c r="C119" s="2" t="s">
        <v>109</v>
      </c>
      <c r="D119" s="2" t="s">
        <v>183</v>
      </c>
      <c r="E119" s="2" t="s">
        <v>395</v>
      </c>
    </row>
    <row r="120" spans="1:5" x14ac:dyDescent="0.25">
      <c r="A120" s="3" t="s">
        <v>397</v>
      </c>
      <c r="B120" s="3" t="s">
        <v>227</v>
      </c>
      <c r="C120" s="2" t="s">
        <v>108</v>
      </c>
      <c r="D120" s="2" t="s">
        <v>184</v>
      </c>
      <c r="E120" s="2" t="s">
        <v>396</v>
      </c>
    </row>
    <row r="121" spans="1:5" x14ac:dyDescent="0.25">
      <c r="A121" s="3" t="s">
        <v>398</v>
      </c>
      <c r="B121" s="3" t="s">
        <v>227</v>
      </c>
      <c r="C121" s="2" t="s">
        <v>109</v>
      </c>
      <c r="D121" s="2" t="s">
        <v>183</v>
      </c>
      <c r="E121" s="2" t="s">
        <v>395</v>
      </c>
    </row>
    <row r="122" spans="1:5" x14ac:dyDescent="0.25">
      <c r="A122" s="3" t="s">
        <v>398</v>
      </c>
      <c r="B122" s="3" t="s">
        <v>227</v>
      </c>
      <c r="C122" s="2" t="s">
        <v>108</v>
      </c>
      <c r="D122" s="2" t="s">
        <v>184</v>
      </c>
      <c r="E122" s="2" t="s">
        <v>396</v>
      </c>
    </row>
    <row r="123" spans="1:5" x14ac:dyDescent="0.25">
      <c r="A123" s="3" t="s">
        <v>399</v>
      </c>
      <c r="B123" s="3" t="s">
        <v>227</v>
      </c>
      <c r="C123" s="2" t="s">
        <v>76</v>
      </c>
      <c r="D123" s="2" t="s">
        <v>185</v>
      </c>
      <c r="E123" s="2" t="s">
        <v>400</v>
      </c>
    </row>
    <row r="124" spans="1:5" x14ac:dyDescent="0.25">
      <c r="A124" s="3" t="s">
        <v>399</v>
      </c>
      <c r="B124" s="3" t="s">
        <v>227</v>
      </c>
      <c r="C124" s="2" t="s">
        <v>110</v>
      </c>
      <c r="D124" s="2" t="s">
        <v>186</v>
      </c>
      <c r="E124" s="2" t="s">
        <v>401</v>
      </c>
    </row>
    <row r="125" spans="1:5" x14ac:dyDescent="0.25">
      <c r="A125" s="1" t="s">
        <v>402</v>
      </c>
      <c r="B125" s="3" t="s">
        <v>227</v>
      </c>
      <c r="C125" s="2" t="s">
        <v>92</v>
      </c>
      <c r="D125" s="2" t="s">
        <v>193</v>
      </c>
      <c r="E125" s="2" t="s">
        <v>403</v>
      </c>
    </row>
    <row r="126" spans="1:5" x14ac:dyDescent="0.25">
      <c r="A126" s="1" t="s">
        <v>402</v>
      </c>
      <c r="B126" s="3" t="s">
        <v>227</v>
      </c>
      <c r="C126" s="2" t="s">
        <v>111</v>
      </c>
      <c r="D126" s="2" t="s">
        <v>187</v>
      </c>
      <c r="E126" s="2" t="s">
        <v>404</v>
      </c>
    </row>
    <row r="127" spans="1:5" x14ac:dyDescent="0.25">
      <c r="A127" s="1" t="s">
        <v>405</v>
      </c>
      <c r="B127" s="3" t="s">
        <v>227</v>
      </c>
      <c r="C127" s="2" t="s">
        <v>100</v>
      </c>
      <c r="D127" s="2" t="s">
        <v>188</v>
      </c>
      <c r="E127" s="2" t="s">
        <v>406</v>
      </c>
    </row>
    <row r="128" spans="1:5" x14ac:dyDescent="0.25">
      <c r="A128" s="1" t="s">
        <v>405</v>
      </c>
      <c r="B128" s="3" t="s">
        <v>227</v>
      </c>
      <c r="C128" s="2" t="s">
        <v>47</v>
      </c>
      <c r="D128" s="2" t="s">
        <v>189</v>
      </c>
      <c r="E128" s="2" t="s">
        <v>407</v>
      </c>
    </row>
    <row r="129" spans="1:5" x14ac:dyDescent="0.25">
      <c r="A129" s="1" t="s">
        <v>408</v>
      </c>
      <c r="B129" s="3" t="s">
        <v>227</v>
      </c>
      <c r="C129" s="2" t="s">
        <v>84</v>
      </c>
      <c r="D129" s="2" t="s">
        <v>190</v>
      </c>
      <c r="E129" s="2" t="s">
        <v>409</v>
      </c>
    </row>
    <row r="130" spans="1:5" x14ac:dyDescent="0.25">
      <c r="A130" s="1" t="s">
        <v>408</v>
      </c>
      <c r="B130" s="3" t="s">
        <v>227</v>
      </c>
      <c r="C130" s="2" t="s">
        <v>93</v>
      </c>
      <c r="D130" s="2" t="s">
        <v>191</v>
      </c>
      <c r="E130" s="2" t="s">
        <v>410</v>
      </c>
    </row>
    <row r="131" spans="1:5" x14ac:dyDescent="0.25">
      <c r="A131" s="1" t="s">
        <v>408</v>
      </c>
      <c r="B131" s="3" t="s">
        <v>227</v>
      </c>
      <c r="C131" s="2" t="s">
        <v>182</v>
      </c>
      <c r="D131" s="2" t="s">
        <v>192</v>
      </c>
      <c r="E131" s="2" t="s">
        <v>411</v>
      </c>
    </row>
    <row r="132" spans="1:5" x14ac:dyDescent="0.25">
      <c r="A132" s="1" t="s">
        <v>412</v>
      </c>
      <c r="B132" s="3" t="s">
        <v>199</v>
      </c>
      <c r="C132" s="2" t="s">
        <v>21</v>
      </c>
      <c r="D132" s="2" t="s">
        <v>154</v>
      </c>
      <c r="E132" s="2"/>
    </row>
    <row r="133" spans="1:5" x14ac:dyDescent="0.25">
      <c r="A133" s="1" t="s">
        <v>413</v>
      </c>
      <c r="B133" s="3" t="s">
        <v>199</v>
      </c>
      <c r="C133" s="2" t="s">
        <v>74</v>
      </c>
      <c r="D133" s="2" t="s">
        <v>74</v>
      </c>
      <c r="E133" s="2"/>
    </row>
    <row r="134" spans="1:5" x14ac:dyDescent="0.25">
      <c r="A134" s="1" t="s">
        <v>414</v>
      </c>
      <c r="B134" s="3" t="s">
        <v>199</v>
      </c>
      <c r="C134" s="2" t="s">
        <v>48</v>
      </c>
      <c r="D134" s="2" t="s">
        <v>48</v>
      </c>
      <c r="E134" s="2"/>
    </row>
    <row r="135" spans="1:5" x14ac:dyDescent="0.25">
      <c r="A135" s="1" t="s">
        <v>415</v>
      </c>
      <c r="B135" s="3" t="s">
        <v>199</v>
      </c>
      <c r="C135" s="2" t="s">
        <v>13</v>
      </c>
      <c r="D135" s="2" t="s">
        <v>13</v>
      </c>
      <c r="E135" s="2"/>
    </row>
    <row r="136" spans="1:5" x14ac:dyDescent="0.25">
      <c r="A136" s="1" t="s">
        <v>416</v>
      </c>
      <c r="B136" s="3" t="s">
        <v>199</v>
      </c>
      <c r="C136" s="2" t="s">
        <v>15</v>
      </c>
      <c r="D136" s="2" t="s">
        <v>155</v>
      </c>
      <c r="E136" s="2"/>
    </row>
    <row r="137" spans="1:5" x14ac:dyDescent="0.25">
      <c r="A137" s="1" t="s">
        <v>417</v>
      </c>
      <c r="B137" s="3" t="s">
        <v>199</v>
      </c>
      <c r="C137" s="2" t="s">
        <v>85</v>
      </c>
      <c r="D137" s="2" t="s">
        <v>156</v>
      </c>
      <c r="E137" s="2"/>
    </row>
    <row r="138" spans="1:5" x14ac:dyDescent="0.25">
      <c r="A138" s="1" t="s">
        <v>418</v>
      </c>
      <c r="B138" s="3" t="s">
        <v>199</v>
      </c>
      <c r="C138" s="2" t="s">
        <v>80</v>
      </c>
      <c r="D138" s="2" t="s">
        <v>80</v>
      </c>
      <c r="E138" s="2"/>
    </row>
    <row r="139" spans="1:5" x14ac:dyDescent="0.25">
      <c r="A139" s="1" t="s">
        <v>419</v>
      </c>
      <c r="B139" s="3" t="s">
        <v>199</v>
      </c>
      <c r="C139" s="2" t="s">
        <v>77</v>
      </c>
      <c r="D139" s="2" t="s">
        <v>157</v>
      </c>
      <c r="E139" s="2"/>
    </row>
    <row r="140" spans="1:5" x14ac:dyDescent="0.25">
      <c r="A140" s="1" t="s">
        <v>420</v>
      </c>
      <c r="B140" s="3" t="s">
        <v>199</v>
      </c>
      <c r="C140" s="2" t="s">
        <v>81</v>
      </c>
      <c r="D140" s="2" t="s">
        <v>159</v>
      </c>
      <c r="E140" s="2"/>
    </row>
    <row r="141" spans="1:5" x14ac:dyDescent="0.25">
      <c r="A141" s="1" t="s">
        <v>421</v>
      </c>
      <c r="B141" s="3" t="s">
        <v>199</v>
      </c>
      <c r="C141" s="2" t="s">
        <v>95</v>
      </c>
      <c r="D141" s="2" t="s">
        <v>158</v>
      </c>
      <c r="E141" s="2"/>
    </row>
    <row r="142" spans="1:5" x14ac:dyDescent="0.25">
      <c r="A142" s="1" t="s">
        <v>422</v>
      </c>
      <c r="B142" s="3" t="s">
        <v>199</v>
      </c>
      <c r="C142" s="2" t="s">
        <v>98</v>
      </c>
      <c r="D142" s="2" t="s">
        <v>160</v>
      </c>
      <c r="E142" s="2"/>
    </row>
    <row r="143" spans="1:5" x14ac:dyDescent="0.25">
      <c r="A143" s="1" t="s">
        <v>423</v>
      </c>
      <c r="B143" s="3" t="s">
        <v>199</v>
      </c>
      <c r="C143" s="2" t="s">
        <v>79</v>
      </c>
      <c r="D143" s="2" t="s">
        <v>161</v>
      </c>
      <c r="E143" s="2"/>
    </row>
    <row r="144" spans="1:5" x14ac:dyDescent="0.25">
      <c r="A144" s="1" t="s">
        <v>424</v>
      </c>
      <c r="B144" s="3" t="s">
        <v>199</v>
      </c>
      <c r="C144" s="2" t="s">
        <v>96</v>
      </c>
      <c r="D144" s="2" t="s">
        <v>162</v>
      </c>
      <c r="E144" s="2"/>
    </row>
    <row r="145" spans="1:5" x14ac:dyDescent="0.25">
      <c r="A145" s="1" t="s">
        <v>425</v>
      </c>
      <c r="B145" s="3" t="s">
        <v>199</v>
      </c>
      <c r="C145" s="2" t="s">
        <v>97</v>
      </c>
      <c r="D145" s="2" t="s">
        <v>163</v>
      </c>
      <c r="E145" s="2"/>
    </row>
    <row r="146" spans="1:5" x14ac:dyDescent="0.25">
      <c r="A146" s="1" t="s">
        <v>426</v>
      </c>
      <c r="B146" s="3" t="s">
        <v>227</v>
      </c>
      <c r="C146" s="2" t="s">
        <v>109</v>
      </c>
      <c r="D146" s="2" t="s">
        <v>183</v>
      </c>
      <c r="E146" s="2" t="s">
        <v>395</v>
      </c>
    </row>
    <row r="147" spans="1:5" x14ac:dyDescent="0.25">
      <c r="A147" s="1" t="str">
        <f>A146</f>
        <v>R50</v>
      </c>
      <c r="B147" s="3" t="s">
        <v>227</v>
      </c>
      <c r="C147" s="2" t="s">
        <v>108</v>
      </c>
      <c r="D147" s="2" t="s">
        <v>184</v>
      </c>
      <c r="E147" s="2" t="s">
        <v>396</v>
      </c>
    </row>
    <row r="148" spans="1:5" x14ac:dyDescent="0.25">
      <c r="A148" s="1" t="s">
        <v>427</v>
      </c>
      <c r="B148" s="3" t="s">
        <v>227</v>
      </c>
      <c r="C148" s="2" t="s">
        <v>109</v>
      </c>
      <c r="D148" s="2" t="s">
        <v>183</v>
      </c>
      <c r="E148" s="2" t="s">
        <v>395</v>
      </c>
    </row>
    <row r="149" spans="1:5" x14ac:dyDescent="0.25">
      <c r="A149" s="1" t="str">
        <f>A148</f>
        <v>R60</v>
      </c>
      <c r="B149" s="3" t="s">
        <v>227</v>
      </c>
      <c r="C149" s="2" t="s">
        <v>108</v>
      </c>
      <c r="D149" s="2" t="s">
        <v>184</v>
      </c>
      <c r="E149" s="2" t="s">
        <v>396</v>
      </c>
    </row>
    <row r="150" spans="1:5" x14ac:dyDescent="0.25">
      <c r="A150" s="1" t="s">
        <v>428</v>
      </c>
      <c r="B150" s="3" t="s">
        <v>227</v>
      </c>
      <c r="C150" s="2" t="s">
        <v>109</v>
      </c>
      <c r="D150" s="2" t="s">
        <v>183</v>
      </c>
      <c r="E150" s="2" t="s">
        <v>395</v>
      </c>
    </row>
    <row r="151" spans="1:5" x14ac:dyDescent="0.25">
      <c r="A151" s="1" t="str">
        <f>A150</f>
        <v>R61</v>
      </c>
      <c r="B151" s="3" t="s">
        <v>227</v>
      </c>
      <c r="C151" s="2" t="s">
        <v>108</v>
      </c>
      <c r="D151" s="2" t="s">
        <v>184</v>
      </c>
      <c r="E151" s="2" t="s">
        <v>396</v>
      </c>
    </row>
    <row r="152" spans="1:5" x14ac:dyDescent="0.25">
      <c r="A152" s="1" t="s">
        <v>429</v>
      </c>
      <c r="B152" s="3" t="s">
        <v>227</v>
      </c>
      <c r="C152" s="2" t="s">
        <v>109</v>
      </c>
      <c r="D152" s="2" t="s">
        <v>183</v>
      </c>
      <c r="E152" s="2" t="s">
        <v>395</v>
      </c>
    </row>
    <row r="153" spans="1:5" x14ac:dyDescent="0.25">
      <c r="A153" s="1" t="str">
        <f>A152</f>
        <v>R62</v>
      </c>
      <c r="B153" s="3" t="s">
        <v>227</v>
      </c>
      <c r="C153" s="2" t="s">
        <v>108</v>
      </c>
      <c r="D153" s="2" t="s">
        <v>184</v>
      </c>
      <c r="E153" s="2" t="s">
        <v>396</v>
      </c>
    </row>
    <row r="154" spans="1:5" x14ac:dyDescent="0.25">
      <c r="A154" s="1" t="s">
        <v>430</v>
      </c>
      <c r="B154" s="3" t="s">
        <v>227</v>
      </c>
      <c r="C154" s="2" t="s">
        <v>109</v>
      </c>
      <c r="D154" s="2" t="s">
        <v>183</v>
      </c>
      <c r="E154" s="2" t="s">
        <v>395</v>
      </c>
    </row>
    <row r="155" spans="1:5" x14ac:dyDescent="0.25">
      <c r="A155" s="1" t="str">
        <f>A154</f>
        <v>R63</v>
      </c>
      <c r="B155" s="3" t="s">
        <v>227</v>
      </c>
      <c r="C155" s="2" t="s">
        <v>108</v>
      </c>
      <c r="D155" s="2" t="s">
        <v>184</v>
      </c>
      <c r="E155" s="2" t="s">
        <v>396</v>
      </c>
    </row>
    <row r="156" spans="1:5" x14ac:dyDescent="0.25">
      <c r="A156" s="1" t="s">
        <v>431</v>
      </c>
      <c r="B156" s="3" t="s">
        <v>199</v>
      </c>
      <c r="C156" s="2" t="s">
        <v>10</v>
      </c>
      <c r="D156" s="2" t="s">
        <v>164</v>
      </c>
      <c r="E156" s="2"/>
    </row>
    <row r="157" spans="1:5" x14ac:dyDescent="0.25">
      <c r="A157" s="1" t="s">
        <v>432</v>
      </c>
      <c r="B157" s="3" t="s">
        <v>199</v>
      </c>
      <c r="C157" s="2" t="s">
        <v>12</v>
      </c>
      <c r="D157" s="2" t="s">
        <v>165</v>
      </c>
      <c r="E157" s="2"/>
    </row>
    <row r="158" spans="1:5" x14ac:dyDescent="0.25">
      <c r="A158" s="1" t="s">
        <v>433</v>
      </c>
      <c r="B158" s="3" t="s">
        <v>227</v>
      </c>
      <c r="C158" s="2" t="s">
        <v>83</v>
      </c>
      <c r="D158" s="2" t="s">
        <v>166</v>
      </c>
      <c r="E158" s="2"/>
    </row>
    <row r="159" spans="1:5" x14ac:dyDescent="0.25">
      <c r="A159" s="1" t="s">
        <v>433</v>
      </c>
      <c r="B159" s="3" t="s">
        <v>227</v>
      </c>
      <c r="C159" s="2" t="s">
        <v>113</v>
      </c>
      <c r="D159" s="2" t="s">
        <v>167</v>
      </c>
      <c r="E159" s="2"/>
    </row>
    <row r="160" spans="1:5" x14ac:dyDescent="0.25">
      <c r="A160" s="1" t="s">
        <v>433</v>
      </c>
      <c r="B160" s="3" t="s">
        <v>227</v>
      </c>
      <c r="C160" s="2" t="s">
        <v>112</v>
      </c>
      <c r="D160" s="2" t="s">
        <v>168</v>
      </c>
      <c r="E160" s="2"/>
    </row>
    <row r="161" spans="1:5" x14ac:dyDescent="0.25">
      <c r="A161" s="1" t="s">
        <v>434</v>
      </c>
      <c r="B161" s="3" t="s">
        <v>199</v>
      </c>
      <c r="C161" s="2" t="s">
        <v>11</v>
      </c>
      <c r="D161" s="2" t="s">
        <v>169</v>
      </c>
      <c r="E161" s="2"/>
    </row>
    <row r="162" spans="1:5" x14ac:dyDescent="0.25">
      <c r="A162" s="1" t="s">
        <v>435</v>
      </c>
      <c r="B162" s="3" t="s">
        <v>199</v>
      </c>
      <c r="C162" s="2" t="s">
        <v>45</v>
      </c>
      <c r="D162" s="2" t="s">
        <v>170</v>
      </c>
      <c r="E162" s="2"/>
    </row>
    <row r="163" spans="1:5" x14ac:dyDescent="0.25">
      <c r="A163" s="1" t="s">
        <v>436</v>
      </c>
      <c r="B163" s="3" t="s">
        <v>199</v>
      </c>
      <c r="C163" s="2" t="s">
        <v>46</v>
      </c>
      <c r="D163" s="2" t="s">
        <v>171</v>
      </c>
      <c r="E163" s="2"/>
    </row>
    <row r="164" spans="1:5" x14ac:dyDescent="0.25">
      <c r="A164" s="1" t="s">
        <v>437</v>
      </c>
      <c r="B164" s="3" t="s">
        <v>199</v>
      </c>
      <c r="C164" s="2" t="s">
        <v>438</v>
      </c>
      <c r="D164" s="2" t="s">
        <v>439</v>
      </c>
      <c r="E164" s="2" t="s">
        <v>440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"/>
  <dimension ref="A1:B9"/>
  <sheetViews>
    <sheetView workbookViewId="0">
      <selection activeCell="C32" sqref="C32"/>
    </sheetView>
  </sheetViews>
  <sheetFormatPr baseColWidth="10" defaultColWidth="9.140625" defaultRowHeight="15" x14ac:dyDescent="0.25"/>
  <sheetData>
    <row r="1" spans="1:2" x14ac:dyDescent="0.25">
      <c r="A1" t="s">
        <v>114</v>
      </c>
      <c r="B1" s="1" t="s">
        <v>101</v>
      </c>
    </row>
    <row r="8" spans="1:2" x14ac:dyDescent="0.25">
      <c r="B8" s="6"/>
    </row>
    <row r="9" spans="1:2" x14ac:dyDescent="0.25">
      <c r="B9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2</vt:i4>
      </vt:variant>
    </vt:vector>
  </HeadingPairs>
  <TitlesOfParts>
    <vt:vector size="6" baseType="lpstr">
      <vt:lpstr>Order form</vt:lpstr>
      <vt:lpstr>Languages</vt:lpstr>
      <vt:lpstr>LangBackup</vt:lpstr>
      <vt:lpstr>Setup</vt:lpstr>
      <vt:lpstr>'Order form'!Druckbereich</vt:lpstr>
      <vt:lpstr>Langsel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 Morkus</dc:creator>
  <cp:lastModifiedBy>Marlene Ecker</cp:lastModifiedBy>
  <cp:lastPrinted>2019-05-06T13:31:03Z</cp:lastPrinted>
  <dcterms:created xsi:type="dcterms:W3CDTF">2014-04-24T06:04:09Z</dcterms:created>
  <dcterms:modified xsi:type="dcterms:W3CDTF">2022-06-27T12:55:42Z</dcterms:modified>
</cp:coreProperties>
</file>